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Radek\Akce\23-001 - Mosty Bernov\M10\PDF\"/>
    </mc:Choice>
  </mc:AlternateContent>
  <bookViews>
    <workbookView xWindow="0" yWindow="0" windowWidth="0" windowHeight="0"/>
  </bookViews>
  <sheets>
    <sheet name="Rekapitulace" sheetId="3" r:id="rId1"/>
    <sheet name="M10" sheetId="2" r:id="rId2"/>
  </sheets>
  <calcPr/>
</workbook>
</file>

<file path=xl/calcChain.xml><?xml version="1.0" encoding="utf-8"?>
<calcChain xmlns="http://schemas.openxmlformats.org/spreadsheetml/2006/main">
  <c i="3" l="1" r="E10"/>
  <c r="D10"/>
  <c r="C10"/>
  <c r="C7"/>
  <c r="C6"/>
  <c i="2" r="I3"/>
  <c r="I176"/>
  <c r="O205"/>
  <c r="I205"/>
  <c r="O201"/>
  <c r="I201"/>
  <c r="O197"/>
  <c r="I197"/>
  <c r="O193"/>
  <c r="I193"/>
  <c r="O189"/>
  <c r="I189"/>
  <c r="O185"/>
  <c r="I185"/>
  <c r="O181"/>
  <c r="I181"/>
  <c r="O177"/>
  <c r="I177"/>
  <c r="I171"/>
  <c r="O172"/>
  <c r="I172"/>
  <c r="I154"/>
  <c r="O167"/>
  <c r="I167"/>
  <c r="O163"/>
  <c r="I163"/>
  <c r="O159"/>
  <c r="I159"/>
  <c r="O155"/>
  <c r="I155"/>
  <c r="I117"/>
  <c r="O150"/>
  <c r="I150"/>
  <c r="O146"/>
  <c r="I146"/>
  <c r="O142"/>
  <c r="I142"/>
  <c r="O138"/>
  <c r="I138"/>
  <c r="O134"/>
  <c r="I134"/>
  <c r="O130"/>
  <c r="I130"/>
  <c r="O126"/>
  <c r="I126"/>
  <c r="O122"/>
  <c r="I122"/>
  <c r="O118"/>
  <c r="I118"/>
  <c r="I88"/>
  <c r="O113"/>
  <c r="I113"/>
  <c r="O109"/>
  <c r="I109"/>
  <c r="O105"/>
  <c r="I105"/>
  <c r="O101"/>
  <c r="I101"/>
  <c r="O97"/>
  <c r="I97"/>
  <c r="O93"/>
  <c r="I93"/>
  <c r="O89"/>
  <c r="I89"/>
  <c r="I71"/>
  <c r="O84"/>
  <c r="I84"/>
  <c r="O80"/>
  <c r="I80"/>
  <c r="O76"/>
  <c r="I76"/>
  <c r="O72"/>
  <c r="I72"/>
  <c r="I34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I8"/>
  <c r="O31"/>
  <c r="I31"/>
  <c r="O28"/>
  <c r="I28"/>
  <c r="O25"/>
  <c r="I25"/>
  <c r="O21"/>
  <c r="I21"/>
  <c r="O18"/>
  <c r="I18"/>
  <c r="O15"/>
  <c r="I15"/>
  <c r="O12"/>
  <c r="I12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<sst xmlns="http://schemas.openxmlformats.org/spreadsheetml/2006/main">
  <si>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</si>
  <si>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</si>
  <si>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</si>
  <si>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2023-001 - MOSTY BERNOV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</si>
  <si>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</si>
  <si>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</si>
  <si>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</si>
  <si>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</si>
  <si>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</si>
  <si>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</si>
  <si>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</si>
  <si>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M10</t>
  </si>
  <si>
    <t>Most přes Nejdecký potok k restauraci Mexiko</t>
  </si>
  <si>
    <t>Soupis prací objektu</t>
  </si>
  <si>
    <t>S</t>
  </si>
  <si>
    <t>Stavba:</t>
  </si>
  <si>
    <t>2023-001</t>
  </si>
  <si>
    <t>MOSTY BERNOV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</si>
  <si>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</si>
  <si>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</si>
  <si>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</si>
  <si>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</si>
  <si>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</si>
  <si>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</si>
  <si>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</si>
  <si>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</si>
  <si>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</si>
  <si>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</si>
  <si>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</si>
  <si>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</si>
  <si>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</si>
  <si>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</si>
  <si>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</si>
  <si>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</si>
  <si>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</si>
  <si>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02720</t>
  </si>
  <si>
    <t/>
  </si>
  <si>
    <t>POMOC PRÁCE ZŘÍZ NEBO ZAJIŠŤ REGULACI A OCHRANU DOPRAVY</t>
  </si>
  <si>
    <t>KPLMĚSÍC</t>
  </si>
  <si>
    <t>PP</t>
  </si>
  <si>
    <t>Dopravní opatření po dobu stavby cca 4 měsíců.</t>
  </si>
  <si>
    <t>TS</t>
  </si>
  <si>
    <t>zahrnuje veškeré náklady spojené s objednatelem požadovanými zařízeními</t>
  </si>
  <si>
    <t>02730</t>
  </si>
  <si>
    <t>POMOC PRÁCE ZŘÍZ NEBO ZAJIŠŤ OCHRANU INŽENÝRSKÝCH SÍTÍ</t>
  </si>
  <si>
    <t>KPL</t>
  </si>
  <si>
    <t>Ochrana, přemístění a zpětné uložení kabelů ČEZ v chráničce na povodní straně mostu</t>
  </si>
  <si>
    <t>02911</t>
  </si>
  <si>
    <t>OSTATNÍ POŽADAVKY - GEODETICKÉ ZAMĚŘENÍ</t>
  </si>
  <si>
    <t>HM</t>
  </si>
  <si>
    <t>Skutečné provedení stavby</t>
  </si>
  <si>
    <t>zahrnuje veškeré náklady spojené s objednatelem požadovanými pracemi</t>
  </si>
  <si>
    <t>029412</t>
  </si>
  <si>
    <t>OSTATNÍ POŽADAVKY - VYPRACOVÁNÍ MOSTNÍHO LISTU</t>
  </si>
  <si>
    <t>KUS</t>
  </si>
  <si>
    <t>mostní list ve formátu pdf a png včetně zadání do BMS, včetně statického výpočtu zatížitelnosti dle ČSN 73 6222</t>
  </si>
  <si>
    <t>02943</t>
  </si>
  <si>
    <t>OSTATNÍ POŽADAVKY - VYPRACOVÁNÍ RDS</t>
  </si>
  <si>
    <t>ve 4 PARÉ</t>
  </si>
  <si>
    <t>VV</t>
  </si>
  <si>
    <t>1 = 1,000 [A]</t>
  </si>
  <si>
    <t>02944</t>
  </si>
  <si>
    <t>OSTAT POŽADAVKY - DOKUMENTACE SKUTEC PROVEDENÍ V DIGIT FORME</t>
  </si>
  <si>
    <t xml:space="preserve">4 PARÉ tištěné  + 1x digitálně</t>
  </si>
  <si>
    <t>02945</t>
  </si>
  <si>
    <t>OSTAT POŽADAVKY - GEOMETRICKÝ PLÁN</t>
  </si>
  <si>
    <t>položka zahrnuje: 
- přípravu podkladů, vyhotovení žádosti pro vklad na katastrální úřad
- polní práce spojené s vyhotovením geometrického plánu
- výpočetní a grafické kancelářské práce
- úřední ověření výsledného elaborátu
- schválení návrhu vkladu do katastru nemovitostí příslušným katastrálním úřadem</t>
  </si>
  <si>
    <t>02953</t>
  </si>
  <si>
    <t>OSTATNÍ POŽADAVKY - HLAVNÍ MOSTNÍ PROHLÍDKA</t>
  </si>
  <si>
    <t>položka zahrnuje :
- úkony dle ČSN 73 6221
- provedení hlavní mostní prohlídky oprávněnou fyzickou nebo právnickou osobou
- vyhotovení záznamu (protokolu), který jednoznačně definuje stav mostu</t>
  </si>
  <si>
    <t>1</t>
  </si>
  <si>
    <t>Zemní práce</t>
  </si>
  <si>
    <t>11343</t>
  </si>
  <si>
    <t>ODSTRAN KRYTU ZPEVNENÝCH PLOCH S ASFALT POJIVEM VCET PODKLADU</t>
  </si>
  <si>
    <t>M3</t>
  </si>
  <si>
    <t>včetně uložení na skládku</t>
  </si>
  <si>
    <t>(6,1+8,32)*0,41 = 5,912 [A]</t>
  </si>
  <si>
    <t>Položka zahrnuje veškerou manipulaci s vybouranou sutí a s vybouranými hmotami vc. uložení na skládku. Nezahrnuje poplatek za skládku, který se vykazuje v položce 0141** (s výjimkou malého množství bouraného materiálu, kde je možné poplatek zahrnout do jednotkové ceny bourání – tento fakt musí být uveden v doplnujícím textu k položce).</t>
  </si>
  <si>
    <t>11526</t>
  </si>
  <si>
    <t>PREVEDENÍ VODY POTRUBÍM DN 800 NEBO ŽLABY R.O. DO 2,8M</t>
  </si>
  <si>
    <t>M</t>
  </si>
  <si>
    <t>15,0 = 15,000 [A]</t>
  </si>
  <si>
    <t>Položka prevedení vody na povrchu zahrnuje zrízení, udržování a odstranení príslušného zarízení. Prevedení vody se uvádí bud prumerem potrubí (DN) nebo délkou rozvinutého obvodu žlabu (r.o.).</t>
  </si>
  <si>
    <t>12483</t>
  </si>
  <si>
    <t>VYKOPÁVKY PRO KORYTA VODOTECÍ TR. II</t>
  </si>
  <si>
    <t>pro dlažbu v tl. 0,50m 32,93*0,5 = 16,465 [A]_x000d_
pro práh v tl. 0,80m (4,26+3,31)*0,8 = 6,056 [B]_x000d_
Mezisoučet = 22,521 [C]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</si>
  <si>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eventuelne nutné druhotné rozpojení odstrelené horniny
- rucní vykopávky, odstranení korenu a napadávek
- pažení, vzeprení a rozeprení vc. prepažování (vyjma štetových sten)
- úpravu, ochranu a ocištení dna, základové spáry, sten a svahu
- zhutnení podloží, prípadne i svahu vc. svahování
- zrízení stupnu v podloží a lavic na svazích, není-li pro tyto práce zrízena samostatná položka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- nezahrnuje uložení zeminy (na skládku, do násypu) ani poplatky za skládku, vykazují se v položce c.0141**</t>
  </si>
  <si>
    <t>13183</t>
  </si>
  <si>
    <t>HLOUBENÍ JAM ZAPAŽ I NEPAŽ TŘ II</t>
  </si>
  <si>
    <t>LEVÝ BŘEH 6,91*3,61 = 24,945 [A]_x000d_
PRAVÝ BŘRH 6,60*6,39 = 42,174 [B]_x000d_
Mezisoučet = 67,119 [C]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</si>
  <si>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</si>
  <si>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17481</t>
  </si>
  <si>
    <t>ZÁSYP JAM A RÝH Z NAKUPOVANÝCH MATERIÁLŮ</t>
  </si>
  <si>
    <t>na předploích 2,01*2*3,61 = 14,512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</si>
  <si>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</si>
  <si>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17750</t>
  </si>
  <si>
    <t>ZEMNÍ HRÁZKY ZE ZEMIN NEPROPUSTNÝCH</t>
  </si>
  <si>
    <t>VČETNĚ ODSTRANĚNÍ</t>
  </si>
  <si>
    <t>1,0*1,0*(3,5+2,9) = 6,400 [A]</t>
  </si>
  <si>
    <t xml:space="preserve">položka zahrnuje:
- kompletní provedení zemní konstrukce vc. výberu vhodného materiálu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</si>
  <si>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18214</t>
  </si>
  <si>
    <t>ÚPRAVA POVRCHŮ SROVNÁNÍM ÚZEMÍ V TL DO 0,25M</t>
  </si>
  <si>
    <t>M2</t>
  </si>
  <si>
    <t>50 = 50,000 [A]</t>
  </si>
  <si>
    <t>položka zahrnuje srovnání výškových rozdílů terénu</t>
  </si>
  <si>
    <t>18220</t>
  </si>
  <si>
    <t>ROZPROSTŘENÍ ORNICE VE SVAHU</t>
  </si>
  <si>
    <t>v tl. 0,25m 50*0,25 = 12,500 [A]</t>
  </si>
  <si>
    <t>položka zahrnuje:
nutné přemístění ornice z dočasných skládek vzdálených do 50m
rozprostření ornice v předepsané tloušťce ve svahu přes 1:5</t>
  </si>
  <si>
    <t>18241</t>
  </si>
  <si>
    <t>ZALOŽENÍ TRÁVNÍKU RUCNÍM VÝSEVEM</t>
  </si>
  <si>
    <t>Zahrnuje dodání predepsané travní smesi, její výsev na ornici, zalévání, první pokosení, to vše bez ohledu na sklon terénu</t>
  </si>
  <si>
    <t>2</t>
  </si>
  <si>
    <t>Základy</t>
  </si>
  <si>
    <t>21263</t>
  </si>
  <si>
    <t>TRATIVODY KOMPLET Z TRUB Z PLAST HMOT DN DO 150MM</t>
  </si>
  <si>
    <t>z HDPE DN 150 včetně obetonování drenážním betonem</t>
  </si>
  <si>
    <t>"rubová drenáž vyústěná před líc křídel"_x000d_
drenáž za opěrami 4,0+6,0 = 10,000 [A]</t>
  </si>
  <si>
    <t>Položka platí pro kompletní konstrukce trativodů a zahrnuje zejména:
- výkop, výplň, zásyp trativodu včetně dopravy, uložení přebytečného materiálu, dodávky vhodného materiálu pro výplň a zásyp
- zřízení spojovací vrstvy
- zřízení podkladu a lože trativodu z vhodného materiálu
- dodávka a uložení trativodu
- obsyp trativodu vhodným materiálem, případně vložení separační nebo drenážní vložky
- ukončení trativodu zaústěním do potrubí nebo vodoteče, případně vybudování ukončujícího objektu (kapličky) dle VL
Popisy prací zahrnují veškerý materiál, výrobky a polotovary, včetně mimostaveništní a vnitrostaveništní dopravy (rovněž přesuny), včetně naložení a složení, případně s uložením</t>
  </si>
  <si>
    <t>272325</t>
  </si>
  <si>
    <t>ZÁKLADY ZE ŽELEZOBETONU DO C30/37</t>
  </si>
  <si>
    <t>VIZ C.4 10,60 = 10,600 [A]</t>
  </si>
  <si>
    <t xml:space="preserve">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proudu,</t>
  </si>
  <si>
    <t>272365</t>
  </si>
  <si>
    <t>VÝZTUŽ ZÁKLADU Z OCELI 10505, B500B</t>
  </si>
  <si>
    <t>T</t>
  </si>
  <si>
    <t>PŘÍLOHA C.5 50% 0,5*2,146*1,10 = 1,180 [A]</t>
  </si>
  <si>
    <t>Položka zahrnuje veškerý materiál, výrobky a polotovary, vcetne mimostaveništní a vnitrostaveništní dopravy (rovnež presuny), vcetne naložení a složení, prípadne s uložením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74),
- povrchovou antikorozní úpravu výztuže,
- separaci výztuže,
- osazení merících zarízení a úpravy pro ne,
- osazení merících skríní nebo míst pro merení bludných proudu.</t>
  </si>
  <si>
    <t>28999</t>
  </si>
  <si>
    <t>OPLÁŠTĚNÍ (ZPEVNĚNÍ) Z FÓLIE</t>
  </si>
  <si>
    <t>PEHD těsnící fólie za rubem opěry tl. 1,5 mm, dle předepsaných parametrů</t>
  </si>
  <si>
    <t>2,5*3,61*2 = 18,050 [A]</t>
  </si>
  <si>
    <t>Položka zahrnuje:
- dodávku předepsané fólie
- úpravu, očištění a ochranu podkladu
- přichycení k podkladu, případně zatížení
- úpravy spojů a zajištění okrajů
- úpravy pro odvodnění
- nutné přesahy
- mimostaveništní a vnitrostaveništní dopravu</t>
  </si>
  <si>
    <t>3</t>
  </si>
  <si>
    <t>Svislé konstrukce</t>
  </si>
  <si>
    <t>31717</t>
  </si>
  <si>
    <t>KOVOVÉ KONSTRUKCE PRO KOTVENÍ ŘÍMSY</t>
  </si>
  <si>
    <t>KG</t>
  </si>
  <si>
    <t>1 ks = 6 kg, kotvení á 1,0 m 2*7*6 = 84,000 [A]</t>
  </si>
  <si>
    <t>Dodání kotev včetně ukotvení vlepením do vyvrtaného otvoru
Vrty nejsou ve specifikaci</t>
  </si>
  <si>
    <t>317325</t>
  </si>
  <si>
    <t>ŘÍMSY ZE ŽELEZOBETONU DO C30/37 (B37)</t>
  </si>
  <si>
    <t>beton C30/37 XF4 + XD3, včetně provedení a těsnění pracovních a dilatačních spar</t>
  </si>
  <si>
    <t>PŘÍLOHA C.6 2,25 = 2,250 [A]</t>
  </si>
  <si>
    <t>317365</t>
  </si>
  <si>
    <t>VÝZTUŽ ŘÍMS Z OCELI 10505</t>
  </si>
  <si>
    <t>PŘÍLOHA C.6 0,2 = 0,200 [A]</t>
  </si>
  <si>
    <t>318213</t>
  </si>
  <si>
    <t>OBKLAD ZDÍ ODDEL A OHRAD Z LOM KAMENE</t>
  </si>
  <si>
    <t>(5,64+3,61)*0,20*1,15 = 2,128 [A]</t>
  </si>
  <si>
    <t>Položka zahrnuje veškerý materiál, výrobky a polotovary, vcetne mimostaveništní a vnitrostaveništní dopravy (rovnež presuny), vcetne naložení a složení, prípadne s uložením.</t>
  </si>
  <si>
    <t>327215</t>
  </si>
  <si>
    <t>PREZDENÍ ZDÍ Z KAMENNÉHO ZDIVA</t>
  </si>
  <si>
    <t>ODHAD 3 = 3,000 [A]</t>
  </si>
  <si>
    <t>položka zahrnuje rozebrání stávajícího zdiva, nezbytnou manipulaci s rozebraným materiálem (nakládání, doprava, složení, ocištení, odvoz nepoužitelného materiálu a suti), vyzdení z tohoto materiálu (bez dodávky nového) vcetne dodávky predepsaného materiálu pro výpln spar.</t>
  </si>
  <si>
    <t>327325</t>
  </si>
  <si>
    <t>ZDI OPERNÉ, ZÁRUBNÍ, NÁBREŽNÍ ZE ŽELEZOVÉHO BETONU DO C30/37</t>
  </si>
  <si>
    <t>PŘÍLOHA C.4 8,01 = 8,010 [A]</t>
  </si>
  <si>
    <t xml:space="preserve">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</t>
  </si>
  <si>
    <t>327365</t>
  </si>
  <si>
    <t>VÝZTUŽ ZDÍ OPERNÝCH, ZÁRUBNÍCH, NÁBREŽNÍCH Z OCELI 10505, B500B</t>
  </si>
  <si>
    <t>PŘÍLOHA C.5 50% 2,146/2*1,10 = 1,180 [A]</t>
  </si>
  <si>
    <t>4</t>
  </si>
  <si>
    <t>Vodorovné konstrukce</t>
  </si>
  <si>
    <t>42112</t>
  </si>
  <si>
    <t>MOSTNÍ NOSNÉ DESKOVÉ KONSTR Z DÍLCU ŽELBET</t>
  </si>
  <si>
    <t>5,56*(1,5+1,5)*0,35 = 5,838 [A]</t>
  </si>
  <si>
    <t>- dodání dílce požadovaného tvaru a vlastností, jeho skladování, doprava a osazení do definitivní polohy, vcetne komplexní technologie výroby a montáže dílcu, ošetrení a ochrana dílcu,
- u dílcu železobetonových a predpjatých veškerá výztuž, prípadne i tuhé kovové prvky a závesná oka,
- úpravy a zarízení pro uložení a transport dílce,
- veškeré požadované úpravy dílcu, vcetne doplnkových konstrukcí a vybavení,
- sestavení dílce na stavbe vcetne montážních zarízení, plošin a prahu a pod.,
- výpln, tesnení a tmelení spár a spoju,
- ocištení a ošetrení úložných ploch,
- zednické výpomoce pro montáž dílcu,
- oznacení dílce výrobním štítkem nebo jiným zpusobem,
- úpravy dílce pro dodržení požadované presnosti jeho osazení, vcetne prípadných merení,
- veškerá zarízení pro zajištení stability v každém okamžiku,
- další práce dané prípadne specifikací k príslušnému prefabrik. dílci (úprava pohledových ploch, príp. rubových ploch, osazení merících zarízení, zkoušení a merení dílcu a pod.).</t>
  </si>
  <si>
    <t>421325</t>
  </si>
  <si>
    <t>MOSTNÍ NOSNÉ DESKOVÉ KONSTRUKCE ZE ŽELEZOBETONU C30/37</t>
  </si>
  <si>
    <t>dobetonávka mezi prefabrikáty C30/37-XF2</t>
  </si>
  <si>
    <t>DOBETONÁVKA 5,54*0,35*0,25 = 0,485 [A]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</si>
  <si>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</si>
  <si>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421365</t>
  </si>
  <si>
    <t>VÝZTUŽ MOSTNÍ DESKOVÉ KONSTRUKCE Z OCELI 10505, B500B</t>
  </si>
  <si>
    <t>odhad cca 160kg/m3, včetně ukotvení do spár mezi nosníky
kotvení se předpokládá po 30cm DN 16, hloubka vrtu 30cm</t>
  </si>
  <si>
    <t>"z pol. 421325" 0,485*0,160 = 0,078 [A]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</si>
  <si>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74.
- povrchovou antikorozní úpravu výztuže,
- separaci výztuže,
- osazení měřících zařízení a úpravy pro ně,
- osazení měřících skříní nebo míst pro měření bludných proudů.</t>
  </si>
  <si>
    <t>434125</t>
  </si>
  <si>
    <t>SCHODIŠŤOVÉ STUPNĚ, Z DÍLCŮ ŽELEZOBETON DO C30/37</t>
  </si>
  <si>
    <t>staveništní prefabrikáty</t>
  </si>
  <si>
    <t>schodiště viz. C.4 0,50 = 0,500 [A]</t>
  </si>
  <si>
    <t>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</t>
  </si>
  <si>
    <t>451312</t>
  </si>
  <si>
    <t>PODKLADNÍ A VÝPLNOVÉ VRSTVY Z PROSTÉHO BETONU C12/15</t>
  </si>
  <si>
    <t>POD ZÁKLADY 2,00 = 2,000 [A]_x000d_
POD DRENÁŽE 0,30*0,90*(5,64+3,61) = 2,498 [B]_x000d_
POD DLAŽBU 0,20*32,93 = 6,586 [C]_x000d_
POD SCHODIŠTĚ 0,79*0,75 = 0,593 [D]_x000d_
Mezisoučet = 11,677 [E]</t>
  </si>
  <si>
    <t>45860</t>
  </si>
  <si>
    <t>VÝPLŇ ZA OPĚRAMI A ZDMI Z MEZEROVITÉHO BETONU</t>
  </si>
  <si>
    <t>ZA OPĚRAMI (1,88+1,61)*3,61 = 12,599 [A]_x000d_
OBETONOVÁNÍ DRENÁŽÍ 0,30*0,30*(3,61+5,64) = 0,833 [B]_x000d_
Mezisoučet = 13,432 [C]</t>
  </si>
  <si>
    <t>položka zahrnuje:
- dodávku mezerovitého betonu předepsané kvality a zásyp se zhutněním včetně mimostaveništní a vnitrostaveništní dopravy</t>
  </si>
  <si>
    <t>46251</t>
  </si>
  <si>
    <t>ZÁHOZ Z LOMOVÉHO KAMENE</t>
  </si>
  <si>
    <t>(3,31+4,26)*0,8 = 6,056 [A]</t>
  </si>
  <si>
    <t>položka zahrnuje:
- dodávku a zához lomového kamene predepsané frakce vcetne mimostaveništní a vnitrostaveništní dopravy
není-li v zadávací dokumentaci uvedeno jinak, jedná se o nakupovaný materiál</t>
  </si>
  <si>
    <t>465512</t>
  </si>
  <si>
    <t>DLAŽBY Z LOMOVÉHO KAMENE NA MC</t>
  </si>
  <si>
    <t>KORYTO VODOTEČE 0,30*32,93 = 9,879 [A]</t>
  </si>
  <si>
    <t>položka zahrnuje:
- nutné zemní práce (svahování, úpravu pláne a pod.)
- zrízení spojovací vrstvy
- zrízení lože dlažby z cementové malty predepsané kvality a predepsané tlouštky
- dodávku a položení dlažby z lomového kamene do predepsaného tvaru
- spárování, tesnení, tmelení a vyplnení spar MC prípadne s vyklínováním
- úprava povrchu pro odvedení srážkové vody
- nezahrnuje podklad pod dlažbu, vykazuje se samostatne položkami SD 45</t>
  </si>
  <si>
    <t>467314</t>
  </si>
  <si>
    <t>STUPNE A PRAHY VODNÍCH KORYT Z PROSTÉHO BETONU C25/30</t>
  </si>
  <si>
    <t>0,5*0,8*(3,32+2,84) = 2,464 [A]</t>
  </si>
  <si>
    <t xml:space="preserve">položka zahrnuje:
- nutné zemní práce (hloubení rýh apod.)
- dodání  cerstvého  betonu  (betonové  smesi)  požadované  kvality,  jeho  uložení  do požadovaného tvaru pri jakékoliv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doplnkových konstrukcí a vybavení,
- úpravy povrchu pro položení požadované izolace, povlaku a náteru, prípadne vyspravení,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</t>
  </si>
  <si>
    <t>5</t>
  </si>
  <si>
    <t>Komunikace</t>
  </si>
  <si>
    <t>56332</t>
  </si>
  <si>
    <t>VOZOVKOVÉ VRSTVY ZE ŠTERKODRTI TL. DO 100MM</t>
  </si>
  <si>
    <t>6,1+8,32 = 14,420 [A]</t>
  </si>
  <si>
    <t>- dodání kameniva predepsané kvality a zrnitosti
- rozprostrení a zhutnení vrstvy v predepsané tlouštce
- zrízení vrstvy bez rozlišení šírky, pokládání vrstvy po etapách
- nezahrnuje postriky, nátery</t>
  </si>
  <si>
    <t>56336</t>
  </si>
  <si>
    <t>VOZOVKOVÉ VRSTVY ZE ŠTERKODRTI TL. DO 300MM</t>
  </si>
  <si>
    <t>56340</t>
  </si>
  <si>
    <t>VOZOVKOVÉ VRSTVY ZE ŠTERKOPÍSKU</t>
  </si>
  <si>
    <t>PODSYP A ZÁSYP FOLIE 2,50*0,15*3,61*2 = 2,708 [A]</t>
  </si>
  <si>
    <t>572731</t>
  </si>
  <si>
    <t>DVOUVRSTVÝ ASFALTOVÝ NÁTĚR DO 1,5KG/M2</t>
  </si>
  <si>
    <t>dvouvrstvý nátěr vč. kameniva (vrstva DV-B) 
kamenivo fr. 8/11 a 4/8, množství 6-13kg/m2 a 4-10kg/m2
pojivo 0,8-1,1kg/m2 a 0,6-0,9kg/m2</t>
  </si>
  <si>
    <t>"vypočteno ze situací"_x000d_
 6,1+8,32 = 14,420 [A]</t>
  </si>
  <si>
    <t>- dodání všech předepsaných materiálů pro nátěry v předepsaném množství
- provedení dle předepsaného technologického předpisu
- zřízení vrstvy bez rozlišení šířky, pokládání vrstvy po etapách
- úpravu napojení, ukončení</t>
  </si>
  <si>
    <t>7</t>
  </si>
  <si>
    <t>Přidružená stavební výroba</t>
  </si>
  <si>
    <t>711415</t>
  </si>
  <si>
    <t>IZOLACE MOSTOVEK CELOPLOŠ POLYMERNÍ</t>
  </si>
  <si>
    <t>(3,75+0,15+0,15)*(5,24+0,35+0,35) = 24,057 [A]</t>
  </si>
  <si>
    <t xml:space="preserve">položka zahrnuje:
- dodání  predepsaného izolacního materiálu
- ocištení a ošetrení podkladu, zadávací dokumentace muže zahrnout i prípadné vyspravení
- zrízení izolace jako kompletního povlaku, prípadne komplet. soustavy nebo systému podle príslušného  technolog. predpisu
- zrízení izolace i jednotlivých vrstev po etapách, vcetne pracovních spár a spoju
- úprava u okraju, rohu, hran, dilatacních i pracovních spoju, kotev, obrubníku, dilatacních zarízení, odvodnení, otvoru, neizolovaných míst a pod.
- zajištení odvodnení povrchu izolace, vcetne odvodnení nejnižších míst, pokud dokumentace pro zadání stavby nestanoví jinak
- ochrana izolace do doby zrízení definitivní ochranné vrstvy nebo konstrukce
- úprava, ocištení a ošetrení prostoru kolem izolace
- provedení požadovaných zkoušek
- nezahrnuje ochranné vrstvy, napr. litý asfalt, asfaltový beton
v této položce se vykáže i izolace rámových konstrukcí (mosty, propusty, kolektory)</t>
  </si>
  <si>
    <t>9</t>
  </si>
  <si>
    <t>Ostatní konstrukce a práce</t>
  </si>
  <si>
    <t>9112A3</t>
  </si>
  <si>
    <t>ZÁBRADLÍ MOSTNÍ S VODOR MADLY - DEMONTÁŽ S PRESUNEM</t>
  </si>
  <si>
    <t>odstraněná stávajícího zábradlí 2*8,5 = 17,000 [A]</t>
  </si>
  <si>
    <t>položka zahrnuje:
- demontáž a odstranení zarízení
- jeho odvoz na predepsané místo</t>
  </si>
  <si>
    <t>9112B1</t>
  </si>
  <si>
    <t>ZÁBRADLÍ MOSTNÍ SE SVISLOU VÝPLNÍ - DODÁVKA A MONTÁŽ</t>
  </si>
  <si>
    <t>výplň - viz. výkres zábradlí</t>
  </si>
  <si>
    <t>2*6,50 = 13,000 [A]</t>
  </si>
  <si>
    <t>položka zahrnuje:
dodání zábradlí včetně předepsané povrchové úpravy
kotvení sloupků, t.j. kotevní desky, šrouby z nerez oceli, vrty a zálivku, pokud zadávací dokumentace nestanoví jinak
případné nivelační hmoty pod kotevní desky</t>
  </si>
  <si>
    <t>91355</t>
  </si>
  <si>
    <t>EVIDENČNÍ ČÍSLO MOSTU</t>
  </si>
  <si>
    <t>2*1,0 = 2,000 [A]</t>
  </si>
  <si>
    <t>917424</t>
  </si>
  <si>
    <t>CHODNÍKOVÉ OBRUBY Z KAMENNÝCH OBRUBNÍKU ŠÍR 150MM</t>
  </si>
  <si>
    <t>3,06*2 = 6,120 [A]</t>
  </si>
  <si>
    <t>Položka zahrnuje:
dodání a pokládku kamenných obrubníku o rozmerech predepsaných zadávací dokumentací
betonové lože i bocní betonovou operku.</t>
  </si>
  <si>
    <t>931324</t>
  </si>
  <si>
    <t>TESNENÍ DILATAC SPAR ASF ZÁLIVKOU MODIFIK PRUR DO 400MM2</t>
  </si>
  <si>
    <t>položka zahrnuje dodávku a osazení predepsaného materiálu, ocištení ploch spáry pred úpravou, ocištení okolí spáry po úprave
nezahrnuje tesnící profil</t>
  </si>
  <si>
    <t>96613</t>
  </si>
  <si>
    <t>BOURÁNÍ KONSTRUKCÍ Z KAMENE NA MC</t>
  </si>
  <si>
    <t>základy 0,8*1,5m 0,8*1,5*(3,61+5,61) = 11,064 [A]_x000d_
dríky 0,8*1,60*(3,61+5,61) = 11,802 [B]_x000d_
Mezisoučet = 22,866 [C]</t>
  </si>
  <si>
    <t>položka zahrnuje:
- rozbourání konstrukce bez ohledu na použitou technologii
- veškeré pomocné konstrukce (lešení a pod.)
-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
- veškeré další práce plynoucí z technologického predpisu a z platných predpisu</t>
  </si>
  <si>
    <t>96616</t>
  </si>
  <si>
    <t>BOURÁNÍ KONSTRUKCÍ ZE ŽELEZOBETONU</t>
  </si>
  <si>
    <t>- vč. naložení, odvozu na skládku, uložení a poplatku
- nebo předrcení a zpětné využití na stavbě (včetně manipulace a dočasného uložení na mezideponii)
- v případě zpětného použití je v položce zahrnuta separace výztuže a její likvidace</t>
  </si>
  <si>
    <t>DESKA MOSTOVKY 5,12*3,25*0,20 = 3,328 [A]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</si>
  <si>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</si>
  <si>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96618</t>
  </si>
  <si>
    <t>BOURÁNÍ KONSTRUKCÍ KOVOVÝCH</t>
  </si>
  <si>
    <t>3x I210 dl. 6,00m 0,0311*6*3 = 0,560 [A]</t>
  </si>
  <si>
    <t>položka zahrnuje:
- rozebrání konstrukce bez ohledu na použitou technologii
- veškeré pomocné konstrukce (lešení a pod.)
-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
- veškeré další práce plynoucí z technologického predpisu a z platných predpisu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</si>
</sst>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9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rgb="FFADD8E6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8" fillId="0" borderId="0">
      <alignment horizontal="left" vertical="center" wrapText="1"/>
    </xf>
  </cellStyleXfs>
  <cellXfs count="51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2" fillId="2" borderId="0" xfId="3" applyFill="1">
      <alignment horizontal="right" vertical="center" wrapText="1"/>
    </xf>
    <xf numFmtId="165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5" fontId="2" fillId="0" borderId="1" xfId="1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righ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5" fillId="2" borderId="5" xfId="5" applyFill="1" applyBorder="1">
      <alignment horizontal="left" vertical="center" wrapText="1"/>
    </xf>
    <xf numFmtId="0" fontId="5" fillId="2" borderId="0" xfId="5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5" fillId="2" borderId="0" xfId="5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4" fillId="3" borderId="8" xfId="4" applyFill="1" applyBorder="1">
      <alignment horizontal="center" vertical="center" wrapText="1"/>
    </xf>
    <xf numFmtId="0" fontId="4" fillId="3" borderId="9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4" fillId="3" borderId="11" xfId="4" applyFill="1" applyBorder="1">
      <alignment horizontal="center" vertical="center" wrapText="1"/>
    </xf>
    <xf numFmtId="0" fontId="4" fillId="3" borderId="12" xfId="4" applyFill="1" applyBorder="1">
      <alignment horizontal="center" vertical="center" wrapText="1"/>
    </xf>
    <xf numFmtId="0" fontId="6" fillId="2" borderId="7" xfId="0" applyFont="1" applyFill="1" applyBorder="1"/>
    <xf numFmtId="0" fontId="6" fillId="2" borderId="13" xfId="0" applyFont="1" applyFill="1" applyBorder="1"/>
    <xf numFmtId="0" fontId="6" fillId="2" borderId="7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4" borderId="7" xfId="0" applyNumberFormat="1" applyFill="1" applyBorder="1" applyAlignment="1" applyProtection="1">
      <alignment horizontal="center"/>
      <protection locked="0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7" fillId="0" borderId="7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9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StavbaRozpocetHeaderStyle" xfId="5"/>
    <cellStyle name="NadpisStruktur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32.42578" customWidth="1"/>
    <col min="2" max="2" width="32.42578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SUM(C10)</f>
        <v>0</v>
      </c>
      <c r="D6" s="3"/>
      <c r="E6" s="3"/>
    </row>
    <row r="7">
      <c r="A7" s="3"/>
      <c r="B7" s="5" t="s">
        <v>5</v>
      </c>
      <c r="C7" s="6">
        <f>SUM(E10)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 ht="25.5">
      <c r="A10" s="8" t="s">
        <v>11</v>
      </c>
      <c r="B10" s="8" t="s">
        <v>12</v>
      </c>
      <c r="C10" s="9">
        <f>'M10'!I3</f>
        <v>0</v>
      </c>
      <c r="D10" s="9">
        <f>SUMIFS('M10'!O:O,'M10'!A:A,"P")</f>
        <v>0</v>
      </c>
      <c r="E10" s="9">
        <f>C10+D10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13</v>
      </c>
      <c r="F2" s="15"/>
      <c r="G2" s="15"/>
      <c r="H2" s="15"/>
      <c r="I2" s="15"/>
      <c r="J2" s="17"/>
    </row>
    <row r="3">
      <c r="A3" s="3" t="s">
        <v>14</v>
      </c>
      <c r="B3" s="18" t="s">
        <v>15</v>
      </c>
      <c r="C3" s="19" t="s">
        <v>16</v>
      </c>
      <c r="D3" s="20"/>
      <c r="E3" s="21" t="s">
        <v>17</v>
      </c>
      <c r="F3" s="15"/>
      <c r="G3" s="15"/>
      <c r="H3" s="22" t="s">
        <v>11</v>
      </c>
      <c r="I3" s="23">
        <f>SUMIFS(I8:I208,A8:A208,"SD")</f>
        <v>0</v>
      </c>
      <c r="J3" s="17"/>
      <c r="O3">
        <v>0</v>
      </c>
      <c r="P3">
        <v>2</v>
      </c>
    </row>
    <row r="4">
      <c r="A4" s="3" t="s">
        <v>18</v>
      </c>
      <c r="B4" s="18" t="s">
        <v>19</v>
      </c>
      <c r="C4" s="19" t="s">
        <v>11</v>
      </c>
      <c r="D4" s="20"/>
      <c r="E4" s="21" t="s">
        <v>12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20</v>
      </c>
      <c r="B5" s="25" t="s">
        <v>21</v>
      </c>
      <c r="C5" s="7" t="s">
        <v>22</v>
      </c>
      <c r="D5" s="7" t="s">
        <v>23</v>
      </c>
      <c r="E5" s="7" t="s">
        <v>24</v>
      </c>
      <c r="F5" s="7" t="s">
        <v>25</v>
      </c>
      <c r="G5" s="7" t="s">
        <v>26</v>
      </c>
      <c r="H5" s="7" t="s">
        <v>27</v>
      </c>
      <c r="I5" s="7"/>
      <c r="J5" s="26" t="s">
        <v>28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29</v>
      </c>
      <c r="I6" s="7" t="s">
        <v>30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31</v>
      </c>
      <c r="B8" s="30"/>
      <c r="C8" s="31" t="s">
        <v>32</v>
      </c>
      <c r="D8" s="32"/>
      <c r="E8" s="29" t="s">
        <v>33</v>
      </c>
      <c r="F8" s="32"/>
      <c r="G8" s="32"/>
      <c r="H8" s="32"/>
      <c r="I8" s="33">
        <f>SUMIFS(I9:I33,A9:A33,"P")</f>
        <v>0</v>
      </c>
      <c r="J8" s="34"/>
    </row>
    <row r="9">
      <c r="A9" s="35" t="s">
        <v>34</v>
      </c>
      <c r="B9" s="35">
        <v>1</v>
      </c>
      <c r="C9" s="36" t="s">
        <v>35</v>
      </c>
      <c r="D9" s="35" t="s">
        <v>36</v>
      </c>
      <c r="E9" s="37" t="s">
        <v>37</v>
      </c>
      <c r="F9" s="38" t="s">
        <v>38</v>
      </c>
      <c r="G9" s="39">
        <v>4</v>
      </c>
      <c r="H9" s="40">
        <v>0</v>
      </c>
      <c r="I9" s="41">
        <f>ROUND(G9*H9,P4)</f>
        <v>0</v>
      </c>
      <c r="J9" s="35"/>
      <c r="O9" s="42">
        <f>I9*0.21</f>
        <v>0</v>
      </c>
      <c r="P9">
        <v>3</v>
      </c>
    </row>
    <row r="10">
      <c r="A10" s="35" t="s">
        <v>39</v>
      </c>
      <c r="B10" s="43"/>
      <c r="C10" s="44"/>
      <c r="D10" s="44"/>
      <c r="E10" s="37" t="s">
        <v>40</v>
      </c>
      <c r="F10" s="44"/>
      <c r="G10" s="44"/>
      <c r="H10" s="44"/>
      <c r="I10" s="44"/>
      <c r="J10" s="45"/>
    </row>
    <row r="11" ht="30">
      <c r="A11" s="35" t="s">
        <v>41</v>
      </c>
      <c r="B11" s="43"/>
      <c r="C11" s="44"/>
      <c r="D11" s="44"/>
      <c r="E11" s="37" t="s">
        <v>42</v>
      </c>
      <c r="F11" s="44"/>
      <c r="G11" s="44"/>
      <c r="H11" s="44"/>
      <c r="I11" s="44"/>
      <c r="J11" s="45"/>
    </row>
    <row r="12">
      <c r="A12" s="35" t="s">
        <v>34</v>
      </c>
      <c r="B12" s="35">
        <v>2</v>
      </c>
      <c r="C12" s="36" t="s">
        <v>43</v>
      </c>
      <c r="D12" s="35" t="s">
        <v>36</v>
      </c>
      <c r="E12" s="37" t="s">
        <v>44</v>
      </c>
      <c r="F12" s="38" t="s">
        <v>45</v>
      </c>
      <c r="G12" s="39">
        <v>1</v>
      </c>
      <c r="H12" s="40">
        <v>0</v>
      </c>
      <c r="I12" s="41">
        <f>ROUND(G12*H12,P4)</f>
        <v>0</v>
      </c>
      <c r="J12" s="35"/>
      <c r="O12" s="42">
        <f>I12*0.21</f>
        <v>0</v>
      </c>
      <c r="P12">
        <v>3</v>
      </c>
    </row>
    <row r="13" ht="30">
      <c r="A13" s="35" t="s">
        <v>39</v>
      </c>
      <c r="B13" s="43"/>
      <c r="C13" s="44"/>
      <c r="D13" s="44"/>
      <c r="E13" s="37" t="s">
        <v>46</v>
      </c>
      <c r="F13" s="44"/>
      <c r="G13" s="44"/>
      <c r="H13" s="44"/>
      <c r="I13" s="44"/>
      <c r="J13" s="45"/>
    </row>
    <row r="14" ht="30">
      <c r="A14" s="35" t="s">
        <v>41</v>
      </c>
      <c r="B14" s="43"/>
      <c r="C14" s="44"/>
      <c r="D14" s="44"/>
      <c r="E14" s="37" t="s">
        <v>42</v>
      </c>
      <c r="F14" s="44"/>
      <c r="G14" s="44"/>
      <c r="H14" s="44"/>
      <c r="I14" s="44"/>
      <c r="J14" s="45"/>
    </row>
    <row r="15">
      <c r="A15" s="35" t="s">
        <v>34</v>
      </c>
      <c r="B15" s="35">
        <v>3</v>
      </c>
      <c r="C15" s="36" t="s">
        <v>47</v>
      </c>
      <c r="D15" s="35"/>
      <c r="E15" s="37" t="s">
        <v>48</v>
      </c>
      <c r="F15" s="38" t="s">
        <v>49</v>
      </c>
      <c r="G15" s="39">
        <v>1</v>
      </c>
      <c r="H15" s="40">
        <v>0</v>
      </c>
      <c r="I15" s="41">
        <f>ROUND(G15*H15,P4)</f>
        <v>0</v>
      </c>
      <c r="J15" s="35"/>
      <c r="O15" s="42">
        <f>I15*0.21</f>
        <v>0</v>
      </c>
      <c r="P15">
        <v>3</v>
      </c>
    </row>
    <row r="16">
      <c r="A16" s="35" t="s">
        <v>39</v>
      </c>
      <c r="B16" s="43"/>
      <c r="C16" s="44"/>
      <c r="D16" s="44"/>
      <c r="E16" s="37" t="s">
        <v>50</v>
      </c>
      <c r="F16" s="44"/>
      <c r="G16" s="44"/>
      <c r="H16" s="44"/>
      <c r="I16" s="44"/>
      <c r="J16" s="45"/>
    </row>
    <row r="17" ht="30">
      <c r="A17" s="35" t="s">
        <v>41</v>
      </c>
      <c r="B17" s="43"/>
      <c r="C17" s="44"/>
      <c r="D17" s="44"/>
      <c r="E17" s="37" t="s">
        <v>51</v>
      </c>
      <c r="F17" s="44"/>
      <c r="G17" s="44"/>
      <c r="H17" s="44"/>
      <c r="I17" s="44"/>
      <c r="J17" s="45"/>
    </row>
    <row r="18">
      <c r="A18" s="35" t="s">
        <v>34</v>
      </c>
      <c r="B18" s="35">
        <v>4</v>
      </c>
      <c r="C18" s="36" t="s">
        <v>52</v>
      </c>
      <c r="D18" s="35" t="s">
        <v>36</v>
      </c>
      <c r="E18" s="37" t="s">
        <v>53</v>
      </c>
      <c r="F18" s="38" t="s">
        <v>54</v>
      </c>
      <c r="G18" s="39">
        <v>1</v>
      </c>
      <c r="H18" s="40">
        <v>0</v>
      </c>
      <c r="I18" s="41">
        <f>ROUND(G18*H18,P4)</f>
        <v>0</v>
      </c>
      <c r="J18" s="35"/>
      <c r="O18" s="42">
        <f>I18*0.21</f>
        <v>0</v>
      </c>
      <c r="P18">
        <v>3</v>
      </c>
    </row>
    <row r="19" ht="30">
      <c r="A19" s="35" t="s">
        <v>39</v>
      </c>
      <c r="B19" s="43"/>
      <c r="C19" s="44"/>
      <c r="D19" s="44"/>
      <c r="E19" s="37" t="s">
        <v>55</v>
      </c>
      <c r="F19" s="44"/>
      <c r="G19" s="44"/>
      <c r="H19" s="44"/>
      <c r="I19" s="44"/>
      <c r="J19" s="45"/>
    </row>
    <row r="20" ht="30">
      <c r="A20" s="35" t="s">
        <v>41</v>
      </c>
      <c r="B20" s="43"/>
      <c r="C20" s="44"/>
      <c r="D20" s="44"/>
      <c r="E20" s="37" t="s">
        <v>51</v>
      </c>
      <c r="F20" s="44"/>
      <c r="G20" s="44"/>
      <c r="H20" s="44"/>
      <c r="I20" s="44"/>
      <c r="J20" s="45"/>
    </row>
    <row r="21">
      <c r="A21" s="35" t="s">
        <v>34</v>
      </c>
      <c r="B21" s="35">
        <v>5</v>
      </c>
      <c r="C21" s="36" t="s">
        <v>56</v>
      </c>
      <c r="D21" s="35" t="s">
        <v>36</v>
      </c>
      <c r="E21" s="37" t="s">
        <v>57</v>
      </c>
      <c r="F21" s="38" t="s">
        <v>45</v>
      </c>
      <c r="G21" s="39">
        <v>1</v>
      </c>
      <c r="H21" s="40">
        <v>0</v>
      </c>
      <c r="I21" s="41">
        <f>ROUND(G21*H21,P4)</f>
        <v>0</v>
      </c>
      <c r="J21" s="35"/>
      <c r="O21" s="42">
        <f>I21*0.21</f>
        <v>0</v>
      </c>
      <c r="P21">
        <v>3</v>
      </c>
    </row>
    <row r="22">
      <c r="A22" s="35" t="s">
        <v>39</v>
      </c>
      <c r="B22" s="43"/>
      <c r="C22" s="44"/>
      <c r="D22" s="44"/>
      <c r="E22" s="37" t="s">
        <v>58</v>
      </c>
      <c r="F22" s="44"/>
      <c r="G22" s="44"/>
      <c r="H22" s="44"/>
      <c r="I22" s="44"/>
      <c r="J22" s="45"/>
    </row>
    <row r="23">
      <c r="A23" s="35" t="s">
        <v>59</v>
      </c>
      <c r="B23" s="43"/>
      <c r="C23" s="44"/>
      <c r="D23" s="44"/>
      <c r="E23" s="46" t="s">
        <v>60</v>
      </c>
      <c r="F23" s="44"/>
      <c r="G23" s="44"/>
      <c r="H23" s="44"/>
      <c r="I23" s="44"/>
      <c r="J23" s="45"/>
    </row>
    <row r="24" ht="30">
      <c r="A24" s="35" t="s">
        <v>41</v>
      </c>
      <c r="B24" s="43"/>
      <c r="C24" s="44"/>
      <c r="D24" s="44"/>
      <c r="E24" s="37" t="s">
        <v>51</v>
      </c>
      <c r="F24" s="44"/>
      <c r="G24" s="44"/>
      <c r="H24" s="44"/>
      <c r="I24" s="44"/>
      <c r="J24" s="45"/>
    </row>
    <row r="25">
      <c r="A25" s="35" t="s">
        <v>34</v>
      </c>
      <c r="B25" s="35">
        <v>48</v>
      </c>
      <c r="C25" s="36" t="s">
        <v>61</v>
      </c>
      <c r="D25" s="35" t="s">
        <v>36</v>
      </c>
      <c r="E25" s="37" t="s">
        <v>62</v>
      </c>
      <c r="F25" s="38" t="s">
        <v>45</v>
      </c>
      <c r="G25" s="39">
        <v>1</v>
      </c>
      <c r="H25" s="40">
        <v>0</v>
      </c>
      <c r="I25" s="41">
        <f>ROUND(G25*H25,P4)</f>
        <v>0</v>
      </c>
      <c r="J25" s="35"/>
      <c r="O25" s="42">
        <f>I25*0.21</f>
        <v>0</v>
      </c>
      <c r="P25">
        <v>3</v>
      </c>
    </row>
    <row r="26">
      <c r="A26" s="35" t="s">
        <v>39</v>
      </c>
      <c r="B26" s="43"/>
      <c r="C26" s="44"/>
      <c r="D26" s="44"/>
      <c r="E26" s="37" t="s">
        <v>63</v>
      </c>
      <c r="F26" s="44"/>
      <c r="G26" s="44"/>
      <c r="H26" s="44"/>
      <c r="I26" s="44"/>
      <c r="J26" s="45"/>
    </row>
    <row r="27" ht="30">
      <c r="A27" s="35" t="s">
        <v>41</v>
      </c>
      <c r="B27" s="43"/>
      <c r="C27" s="44"/>
      <c r="D27" s="44"/>
      <c r="E27" s="37" t="s">
        <v>51</v>
      </c>
      <c r="F27" s="44"/>
      <c r="G27" s="44"/>
      <c r="H27" s="44"/>
      <c r="I27" s="44"/>
      <c r="J27" s="45"/>
    </row>
    <row r="28">
      <c r="A28" s="35" t="s">
        <v>34</v>
      </c>
      <c r="B28" s="35">
        <v>6</v>
      </c>
      <c r="C28" s="36" t="s">
        <v>64</v>
      </c>
      <c r="D28" s="35" t="s">
        <v>36</v>
      </c>
      <c r="E28" s="37" t="s">
        <v>65</v>
      </c>
      <c r="F28" s="38" t="s">
        <v>49</v>
      </c>
      <c r="G28" s="39">
        <v>1</v>
      </c>
      <c r="H28" s="40">
        <v>0</v>
      </c>
      <c r="I28" s="41">
        <f>ROUND(G28*H28,P4)</f>
        <v>0</v>
      </c>
      <c r="J28" s="35"/>
      <c r="O28" s="42">
        <f>I28*0.21</f>
        <v>0</v>
      </c>
      <c r="P28">
        <v>3</v>
      </c>
    </row>
    <row r="29">
      <c r="A29" s="35" t="s">
        <v>39</v>
      </c>
      <c r="B29" s="43"/>
      <c r="C29" s="44"/>
      <c r="D29" s="44"/>
      <c r="E29" s="47" t="s">
        <v>36</v>
      </c>
      <c r="F29" s="44"/>
      <c r="G29" s="44"/>
      <c r="H29" s="44"/>
      <c r="I29" s="44"/>
      <c r="J29" s="45"/>
    </row>
    <row r="30" ht="105">
      <c r="A30" s="35" t="s">
        <v>41</v>
      </c>
      <c r="B30" s="43"/>
      <c r="C30" s="44"/>
      <c r="D30" s="44"/>
      <c r="E30" s="37" t="s">
        <v>66</v>
      </c>
      <c r="F30" s="44"/>
      <c r="G30" s="44"/>
      <c r="H30" s="44"/>
      <c r="I30" s="44"/>
      <c r="J30" s="45"/>
    </row>
    <row r="31">
      <c r="A31" s="35" t="s">
        <v>34</v>
      </c>
      <c r="B31" s="35">
        <v>7</v>
      </c>
      <c r="C31" s="36" t="s">
        <v>67</v>
      </c>
      <c r="D31" s="35" t="s">
        <v>36</v>
      </c>
      <c r="E31" s="37" t="s">
        <v>68</v>
      </c>
      <c r="F31" s="38" t="s">
        <v>54</v>
      </c>
      <c r="G31" s="39">
        <v>1</v>
      </c>
      <c r="H31" s="40">
        <v>0</v>
      </c>
      <c r="I31" s="41">
        <f>ROUND(G31*H31,P4)</f>
        <v>0</v>
      </c>
      <c r="J31" s="35"/>
      <c r="O31" s="42">
        <f>I31*0.21</f>
        <v>0</v>
      </c>
      <c r="P31">
        <v>3</v>
      </c>
    </row>
    <row r="32">
      <c r="A32" s="35" t="s">
        <v>39</v>
      </c>
      <c r="B32" s="43"/>
      <c r="C32" s="44"/>
      <c r="D32" s="44"/>
      <c r="E32" s="47" t="s">
        <v>36</v>
      </c>
      <c r="F32" s="44"/>
      <c r="G32" s="44"/>
      <c r="H32" s="44"/>
      <c r="I32" s="44"/>
      <c r="J32" s="45"/>
    </row>
    <row r="33" ht="90">
      <c r="A33" s="35" t="s">
        <v>41</v>
      </c>
      <c r="B33" s="43"/>
      <c r="C33" s="44"/>
      <c r="D33" s="44"/>
      <c r="E33" s="37" t="s">
        <v>69</v>
      </c>
      <c r="F33" s="44"/>
      <c r="G33" s="44"/>
      <c r="H33" s="44"/>
      <c r="I33" s="44"/>
      <c r="J33" s="45"/>
    </row>
    <row r="34">
      <c r="A34" s="29" t="s">
        <v>31</v>
      </c>
      <c r="B34" s="30"/>
      <c r="C34" s="31" t="s">
        <v>70</v>
      </c>
      <c r="D34" s="32"/>
      <c r="E34" s="29" t="s">
        <v>71</v>
      </c>
      <c r="F34" s="32"/>
      <c r="G34" s="32"/>
      <c r="H34" s="32"/>
      <c r="I34" s="33">
        <f>SUMIFS(I35:I70,A35:A70,"P")</f>
        <v>0</v>
      </c>
      <c r="J34" s="34"/>
    </row>
    <row r="35" ht="30">
      <c r="A35" s="35" t="s">
        <v>34</v>
      </c>
      <c r="B35" s="35">
        <v>8</v>
      </c>
      <c r="C35" s="36" t="s">
        <v>72</v>
      </c>
      <c r="D35" s="35" t="s">
        <v>36</v>
      </c>
      <c r="E35" s="37" t="s">
        <v>73</v>
      </c>
      <c r="F35" s="38" t="s">
        <v>74</v>
      </c>
      <c r="G35" s="39">
        <v>5.9119999999999999</v>
      </c>
      <c r="H35" s="40">
        <v>0</v>
      </c>
      <c r="I35" s="41">
        <f>ROUND(G35*H35,P4)</f>
        <v>0</v>
      </c>
      <c r="J35" s="35"/>
      <c r="O35" s="42">
        <f>I35*0.21</f>
        <v>0</v>
      </c>
      <c r="P35">
        <v>3</v>
      </c>
    </row>
    <row r="36">
      <c r="A36" s="35" t="s">
        <v>39</v>
      </c>
      <c r="B36" s="43"/>
      <c r="C36" s="44"/>
      <c r="D36" s="44"/>
      <c r="E36" s="37" t="s">
        <v>75</v>
      </c>
      <c r="F36" s="44"/>
      <c r="G36" s="44"/>
      <c r="H36" s="44"/>
      <c r="I36" s="44"/>
      <c r="J36" s="45"/>
    </row>
    <row r="37">
      <c r="A37" s="35" t="s">
        <v>59</v>
      </c>
      <c r="B37" s="43"/>
      <c r="C37" s="44"/>
      <c r="D37" s="44"/>
      <c r="E37" s="46" t="s">
        <v>76</v>
      </c>
      <c r="F37" s="44"/>
      <c r="G37" s="44"/>
      <c r="H37" s="44"/>
      <c r="I37" s="44"/>
      <c r="J37" s="45"/>
    </row>
    <row r="38" ht="90">
      <c r="A38" s="35" t="s">
        <v>41</v>
      </c>
      <c r="B38" s="43"/>
      <c r="C38" s="44"/>
      <c r="D38" s="44"/>
      <c r="E38" s="37" t="s">
        <v>77</v>
      </c>
      <c r="F38" s="44"/>
      <c r="G38" s="44"/>
      <c r="H38" s="44"/>
      <c r="I38" s="44"/>
      <c r="J38" s="45"/>
    </row>
    <row r="39">
      <c r="A39" s="35" t="s">
        <v>34</v>
      </c>
      <c r="B39" s="35">
        <v>9</v>
      </c>
      <c r="C39" s="36" t="s">
        <v>78</v>
      </c>
      <c r="D39" s="35" t="s">
        <v>36</v>
      </c>
      <c r="E39" s="37" t="s">
        <v>79</v>
      </c>
      <c r="F39" s="38" t="s">
        <v>80</v>
      </c>
      <c r="G39" s="39">
        <v>15</v>
      </c>
      <c r="H39" s="40">
        <v>0</v>
      </c>
      <c r="I39" s="41">
        <f>ROUND(G39*H39,P4)</f>
        <v>0</v>
      </c>
      <c r="J39" s="35"/>
      <c r="O39" s="42">
        <f>I39*0.21</f>
        <v>0</v>
      </c>
      <c r="P39">
        <v>3</v>
      </c>
    </row>
    <row r="40">
      <c r="A40" s="35" t="s">
        <v>39</v>
      </c>
      <c r="B40" s="43"/>
      <c r="C40" s="44"/>
      <c r="D40" s="44"/>
      <c r="E40" s="47" t="s">
        <v>36</v>
      </c>
      <c r="F40" s="44"/>
      <c r="G40" s="44"/>
      <c r="H40" s="44"/>
      <c r="I40" s="44"/>
      <c r="J40" s="45"/>
    </row>
    <row r="41">
      <c r="A41" s="35" t="s">
        <v>59</v>
      </c>
      <c r="B41" s="43"/>
      <c r="C41" s="44"/>
      <c r="D41" s="44"/>
      <c r="E41" s="46" t="s">
        <v>81</v>
      </c>
      <c r="F41" s="44"/>
      <c r="G41" s="44"/>
      <c r="H41" s="44"/>
      <c r="I41" s="44"/>
      <c r="J41" s="45"/>
    </row>
    <row r="42" ht="45">
      <c r="A42" s="35" t="s">
        <v>41</v>
      </c>
      <c r="B42" s="43"/>
      <c r="C42" s="44"/>
      <c r="D42" s="44"/>
      <c r="E42" s="37" t="s">
        <v>82</v>
      </c>
      <c r="F42" s="44"/>
      <c r="G42" s="44"/>
      <c r="H42" s="44"/>
      <c r="I42" s="44"/>
      <c r="J42" s="45"/>
    </row>
    <row r="43">
      <c r="A43" s="35" t="s">
        <v>34</v>
      </c>
      <c r="B43" s="35">
        <v>10</v>
      </c>
      <c r="C43" s="36" t="s">
        <v>83</v>
      </c>
      <c r="D43" s="35" t="s">
        <v>36</v>
      </c>
      <c r="E43" s="37" t="s">
        <v>84</v>
      </c>
      <c r="F43" s="38" t="s">
        <v>74</v>
      </c>
      <c r="G43" s="39">
        <v>22.521000000000001</v>
      </c>
      <c r="H43" s="40">
        <v>0</v>
      </c>
      <c r="I43" s="41">
        <f>ROUND(G43*H43,P4)</f>
        <v>0</v>
      </c>
      <c r="J43" s="35"/>
      <c r="O43" s="42">
        <f>I43*0.21</f>
        <v>0</v>
      </c>
      <c r="P43">
        <v>3</v>
      </c>
    </row>
    <row r="44">
      <c r="A44" s="35" t="s">
        <v>39</v>
      </c>
      <c r="B44" s="43"/>
      <c r="C44" s="44"/>
      <c r="D44" s="44"/>
      <c r="E44" s="37" t="s">
        <v>75</v>
      </c>
      <c r="F44" s="44"/>
      <c r="G44" s="44"/>
      <c r="H44" s="44"/>
      <c r="I44" s="44"/>
      <c r="J44" s="45"/>
    </row>
    <row r="45" ht="45">
      <c r="A45" s="35" t="s">
        <v>59</v>
      </c>
      <c r="B45" s="43"/>
      <c r="C45" s="44"/>
      <c r="D45" s="44"/>
      <c r="E45" s="46" t="s">
        <v>85</v>
      </c>
      <c r="F45" s="44"/>
      <c r="G45" s="44"/>
      <c r="H45" s="44"/>
      <c r="I45" s="44"/>
      <c r="J45" s="45"/>
    </row>
    <row r="46" ht="409.5">
      <c r="A46" s="35" t="s">
        <v>41</v>
      </c>
      <c r="B46" s="43"/>
      <c r="C46" s="44"/>
      <c r="D46" s="44"/>
      <c r="E46" s="37" t="s">
        <v>86</v>
      </c>
      <c r="F46" s="44"/>
      <c r="G46" s="44"/>
      <c r="H46" s="44"/>
      <c r="I46" s="44"/>
      <c r="J46" s="45"/>
    </row>
    <row r="47">
      <c r="A47" s="35" t="s">
        <v>34</v>
      </c>
      <c r="B47" s="35">
        <v>11</v>
      </c>
      <c r="C47" s="36" t="s">
        <v>87</v>
      </c>
      <c r="D47" s="35" t="s">
        <v>36</v>
      </c>
      <c r="E47" s="37" t="s">
        <v>88</v>
      </c>
      <c r="F47" s="38" t="s">
        <v>74</v>
      </c>
      <c r="G47" s="39">
        <v>67.119</v>
      </c>
      <c r="H47" s="40">
        <v>0</v>
      </c>
      <c r="I47" s="41">
        <f>ROUND(G47*H47,P4)</f>
        <v>0</v>
      </c>
      <c r="J47" s="35"/>
      <c r="O47" s="42">
        <f>I47*0.21</f>
        <v>0</v>
      </c>
      <c r="P47">
        <v>3</v>
      </c>
    </row>
    <row r="48">
      <c r="A48" s="35" t="s">
        <v>39</v>
      </c>
      <c r="B48" s="43"/>
      <c r="C48" s="44"/>
      <c r="D48" s="44"/>
      <c r="E48" s="37" t="s">
        <v>75</v>
      </c>
      <c r="F48" s="44"/>
      <c r="G48" s="44"/>
      <c r="H48" s="44"/>
      <c r="I48" s="44"/>
      <c r="J48" s="45"/>
    </row>
    <row r="49" ht="45">
      <c r="A49" s="35" t="s">
        <v>59</v>
      </c>
      <c r="B49" s="43"/>
      <c r="C49" s="44"/>
      <c r="D49" s="44"/>
      <c r="E49" s="46" t="s">
        <v>89</v>
      </c>
      <c r="F49" s="44"/>
      <c r="G49" s="44"/>
      <c r="H49" s="44"/>
      <c r="I49" s="44"/>
      <c r="J49" s="45"/>
    </row>
    <row r="50" ht="405">
      <c r="A50" s="35" t="s">
        <v>41</v>
      </c>
      <c r="B50" s="43"/>
      <c r="C50" s="44"/>
      <c r="D50" s="44"/>
      <c r="E50" s="37" t="s">
        <v>90</v>
      </c>
      <c r="F50" s="44"/>
      <c r="G50" s="44"/>
      <c r="H50" s="44"/>
      <c r="I50" s="44"/>
      <c r="J50" s="45"/>
    </row>
    <row r="51">
      <c r="A51" s="35" t="s">
        <v>34</v>
      </c>
      <c r="B51" s="35">
        <v>12</v>
      </c>
      <c r="C51" s="36" t="s">
        <v>91</v>
      </c>
      <c r="D51" s="35" t="s">
        <v>36</v>
      </c>
      <c r="E51" s="37" t="s">
        <v>92</v>
      </c>
      <c r="F51" s="38" t="s">
        <v>74</v>
      </c>
      <c r="G51" s="39">
        <v>14.512</v>
      </c>
      <c r="H51" s="40">
        <v>0</v>
      </c>
      <c r="I51" s="41">
        <f>ROUND(G51*H51,P4)</f>
        <v>0</v>
      </c>
      <c r="J51" s="35"/>
      <c r="O51" s="42">
        <f>I51*0.21</f>
        <v>0</v>
      </c>
      <c r="P51">
        <v>3</v>
      </c>
    </row>
    <row r="52">
      <c r="A52" s="35" t="s">
        <v>39</v>
      </c>
      <c r="B52" s="43"/>
      <c r="C52" s="44"/>
      <c r="D52" s="44"/>
      <c r="E52" s="47"/>
      <c r="F52" s="44"/>
      <c r="G52" s="44"/>
      <c r="H52" s="44"/>
      <c r="I52" s="44"/>
      <c r="J52" s="45"/>
    </row>
    <row r="53">
      <c r="A53" s="35" t="s">
        <v>59</v>
      </c>
      <c r="B53" s="43"/>
      <c r="C53" s="44"/>
      <c r="D53" s="44"/>
      <c r="E53" s="46" t="s">
        <v>93</v>
      </c>
      <c r="F53" s="44"/>
      <c r="G53" s="44"/>
      <c r="H53" s="44"/>
      <c r="I53" s="44"/>
      <c r="J53" s="45"/>
    </row>
    <row r="54" ht="300">
      <c r="A54" s="35" t="s">
        <v>41</v>
      </c>
      <c r="B54" s="43"/>
      <c r="C54" s="44"/>
      <c r="D54" s="44"/>
      <c r="E54" s="37" t="s">
        <v>94</v>
      </c>
      <c r="F54" s="44"/>
      <c r="G54" s="44"/>
      <c r="H54" s="44"/>
      <c r="I54" s="44"/>
      <c r="J54" s="45"/>
    </row>
    <row r="55">
      <c r="A55" s="35" t="s">
        <v>34</v>
      </c>
      <c r="B55" s="35">
        <v>13</v>
      </c>
      <c r="C55" s="36" t="s">
        <v>95</v>
      </c>
      <c r="D55" s="35" t="s">
        <v>36</v>
      </c>
      <c r="E55" s="37" t="s">
        <v>96</v>
      </c>
      <c r="F55" s="38" t="s">
        <v>74</v>
      </c>
      <c r="G55" s="39">
        <v>6.4000000000000004</v>
      </c>
      <c r="H55" s="40">
        <v>0</v>
      </c>
      <c r="I55" s="41">
        <f>ROUND(G55*H55,P4)</f>
        <v>0</v>
      </c>
      <c r="J55" s="35"/>
      <c r="O55" s="42">
        <f>I55*0.21</f>
        <v>0</v>
      </c>
      <c r="P55">
        <v>3</v>
      </c>
    </row>
    <row r="56">
      <c r="A56" s="35" t="s">
        <v>39</v>
      </c>
      <c r="B56" s="43"/>
      <c r="C56" s="44"/>
      <c r="D56" s="44"/>
      <c r="E56" s="37" t="s">
        <v>97</v>
      </c>
      <c r="F56" s="44"/>
      <c r="G56" s="44"/>
      <c r="H56" s="44"/>
      <c r="I56" s="44"/>
      <c r="J56" s="45"/>
    </row>
    <row r="57">
      <c r="A57" s="35" t="s">
        <v>59</v>
      </c>
      <c r="B57" s="43"/>
      <c r="C57" s="44"/>
      <c r="D57" s="44"/>
      <c r="E57" s="46" t="s">
        <v>98</v>
      </c>
      <c r="F57" s="44"/>
      <c r="G57" s="44"/>
      <c r="H57" s="44"/>
      <c r="I57" s="44"/>
      <c r="J57" s="45"/>
    </row>
    <row r="58" ht="345">
      <c r="A58" s="35" t="s">
        <v>41</v>
      </c>
      <c r="B58" s="43"/>
      <c r="C58" s="44"/>
      <c r="D58" s="44"/>
      <c r="E58" s="37" t="s">
        <v>99</v>
      </c>
      <c r="F58" s="44"/>
      <c r="G58" s="44"/>
      <c r="H58" s="44"/>
      <c r="I58" s="44"/>
      <c r="J58" s="45"/>
    </row>
    <row r="59">
      <c r="A59" s="35" t="s">
        <v>34</v>
      </c>
      <c r="B59" s="35">
        <v>14</v>
      </c>
      <c r="C59" s="36" t="s">
        <v>100</v>
      </c>
      <c r="D59" s="35" t="s">
        <v>36</v>
      </c>
      <c r="E59" s="37" t="s">
        <v>101</v>
      </c>
      <c r="F59" s="38" t="s">
        <v>102</v>
      </c>
      <c r="G59" s="39">
        <v>50</v>
      </c>
      <c r="H59" s="40">
        <v>0</v>
      </c>
      <c r="I59" s="41">
        <f>ROUND(G59*H59,P4)</f>
        <v>0</v>
      </c>
      <c r="J59" s="35"/>
      <c r="O59" s="42">
        <f>I59*0.21</f>
        <v>0</v>
      </c>
      <c r="P59">
        <v>3</v>
      </c>
    </row>
    <row r="60">
      <c r="A60" s="35" t="s">
        <v>39</v>
      </c>
      <c r="B60" s="43"/>
      <c r="C60" s="44"/>
      <c r="D60" s="44"/>
      <c r="E60" s="47"/>
      <c r="F60" s="44"/>
      <c r="G60" s="44"/>
      <c r="H60" s="44"/>
      <c r="I60" s="44"/>
      <c r="J60" s="45"/>
    </row>
    <row r="61">
      <c r="A61" s="35" t="s">
        <v>59</v>
      </c>
      <c r="B61" s="43"/>
      <c r="C61" s="44"/>
      <c r="D61" s="44"/>
      <c r="E61" s="46" t="s">
        <v>103</v>
      </c>
      <c r="F61" s="44"/>
      <c r="G61" s="44"/>
      <c r="H61" s="44"/>
      <c r="I61" s="44"/>
      <c r="J61" s="45"/>
    </row>
    <row r="62">
      <c r="A62" s="35" t="s">
        <v>41</v>
      </c>
      <c r="B62" s="43"/>
      <c r="C62" s="44"/>
      <c r="D62" s="44"/>
      <c r="E62" s="37" t="s">
        <v>104</v>
      </c>
      <c r="F62" s="44"/>
      <c r="G62" s="44"/>
      <c r="H62" s="44"/>
      <c r="I62" s="44"/>
      <c r="J62" s="45"/>
    </row>
    <row r="63">
      <c r="A63" s="35" t="s">
        <v>34</v>
      </c>
      <c r="B63" s="35">
        <v>15</v>
      </c>
      <c r="C63" s="36" t="s">
        <v>105</v>
      </c>
      <c r="D63" s="35" t="s">
        <v>36</v>
      </c>
      <c r="E63" s="37" t="s">
        <v>106</v>
      </c>
      <c r="F63" s="38" t="s">
        <v>74</v>
      </c>
      <c r="G63" s="39">
        <v>12.5</v>
      </c>
      <c r="H63" s="40">
        <v>0</v>
      </c>
      <c r="I63" s="41">
        <f>ROUND(G63*H63,P4)</f>
        <v>0</v>
      </c>
      <c r="J63" s="35"/>
      <c r="O63" s="42">
        <f>I63*0.21</f>
        <v>0</v>
      </c>
      <c r="P63">
        <v>3</v>
      </c>
    </row>
    <row r="64">
      <c r="A64" s="35" t="s">
        <v>39</v>
      </c>
      <c r="B64" s="43"/>
      <c r="C64" s="44"/>
      <c r="D64" s="44"/>
      <c r="E64" s="47" t="s">
        <v>36</v>
      </c>
      <c r="F64" s="44"/>
      <c r="G64" s="44"/>
      <c r="H64" s="44"/>
      <c r="I64" s="44"/>
      <c r="J64" s="45"/>
    </row>
    <row r="65">
      <c r="A65" s="35" t="s">
        <v>59</v>
      </c>
      <c r="B65" s="43"/>
      <c r="C65" s="44"/>
      <c r="D65" s="44"/>
      <c r="E65" s="46" t="s">
        <v>107</v>
      </c>
      <c r="F65" s="44"/>
      <c r="G65" s="44"/>
      <c r="H65" s="44"/>
      <c r="I65" s="44"/>
      <c r="J65" s="45"/>
    </row>
    <row r="66" ht="45">
      <c r="A66" s="35" t="s">
        <v>41</v>
      </c>
      <c r="B66" s="43"/>
      <c r="C66" s="44"/>
      <c r="D66" s="44"/>
      <c r="E66" s="37" t="s">
        <v>108</v>
      </c>
      <c r="F66" s="44"/>
      <c r="G66" s="44"/>
      <c r="H66" s="44"/>
      <c r="I66" s="44"/>
      <c r="J66" s="45"/>
    </row>
    <row r="67">
      <c r="A67" s="35" t="s">
        <v>34</v>
      </c>
      <c r="B67" s="35">
        <v>16</v>
      </c>
      <c r="C67" s="36" t="s">
        <v>109</v>
      </c>
      <c r="D67" s="35" t="s">
        <v>36</v>
      </c>
      <c r="E67" s="37" t="s">
        <v>110</v>
      </c>
      <c r="F67" s="38" t="s">
        <v>102</v>
      </c>
      <c r="G67" s="39">
        <v>50</v>
      </c>
      <c r="H67" s="40">
        <v>0</v>
      </c>
      <c r="I67" s="41">
        <f>ROUND(G67*H67,P4)</f>
        <v>0</v>
      </c>
      <c r="J67" s="35"/>
      <c r="O67" s="42">
        <f>I67*0.21</f>
        <v>0</v>
      </c>
      <c r="P67">
        <v>3</v>
      </c>
    </row>
    <row r="68">
      <c r="A68" s="35" t="s">
        <v>39</v>
      </c>
      <c r="B68" s="43"/>
      <c r="C68" s="44"/>
      <c r="D68" s="44"/>
      <c r="E68" s="47" t="s">
        <v>36</v>
      </c>
      <c r="F68" s="44"/>
      <c r="G68" s="44"/>
      <c r="H68" s="44"/>
      <c r="I68" s="44"/>
      <c r="J68" s="45"/>
    </row>
    <row r="69">
      <c r="A69" s="35" t="s">
        <v>59</v>
      </c>
      <c r="B69" s="43"/>
      <c r="C69" s="44"/>
      <c r="D69" s="44"/>
      <c r="E69" s="46" t="s">
        <v>103</v>
      </c>
      <c r="F69" s="44"/>
      <c r="G69" s="44"/>
      <c r="H69" s="44"/>
      <c r="I69" s="44"/>
      <c r="J69" s="45"/>
    </row>
    <row r="70" ht="30">
      <c r="A70" s="35" t="s">
        <v>41</v>
      </c>
      <c r="B70" s="43"/>
      <c r="C70" s="44"/>
      <c r="D70" s="44"/>
      <c r="E70" s="37" t="s">
        <v>111</v>
      </c>
      <c r="F70" s="44"/>
      <c r="G70" s="44"/>
      <c r="H70" s="44"/>
      <c r="I70" s="44"/>
      <c r="J70" s="45"/>
    </row>
    <row r="71">
      <c r="A71" s="29" t="s">
        <v>31</v>
      </c>
      <c r="B71" s="30"/>
      <c r="C71" s="31" t="s">
        <v>112</v>
      </c>
      <c r="D71" s="32"/>
      <c r="E71" s="29" t="s">
        <v>113</v>
      </c>
      <c r="F71" s="32"/>
      <c r="G71" s="32"/>
      <c r="H71" s="32"/>
      <c r="I71" s="33">
        <f>SUMIFS(I72:I87,A72:A87,"P")</f>
        <v>0</v>
      </c>
      <c r="J71" s="34"/>
    </row>
    <row r="72">
      <c r="A72" s="35" t="s">
        <v>34</v>
      </c>
      <c r="B72" s="35">
        <v>17</v>
      </c>
      <c r="C72" s="36" t="s">
        <v>114</v>
      </c>
      <c r="D72" s="35" t="s">
        <v>36</v>
      </c>
      <c r="E72" s="37" t="s">
        <v>115</v>
      </c>
      <c r="F72" s="38" t="s">
        <v>80</v>
      </c>
      <c r="G72" s="39">
        <v>10</v>
      </c>
      <c r="H72" s="40">
        <v>0</v>
      </c>
      <c r="I72" s="41">
        <f>ROUND(G72*H72,P4)</f>
        <v>0</v>
      </c>
      <c r="J72" s="35"/>
      <c r="O72" s="42">
        <f>I72*0.21</f>
        <v>0</v>
      </c>
      <c r="P72">
        <v>3</v>
      </c>
    </row>
    <row r="73">
      <c r="A73" s="35" t="s">
        <v>39</v>
      </c>
      <c r="B73" s="43"/>
      <c r="C73" s="44"/>
      <c r="D73" s="44"/>
      <c r="E73" s="37" t="s">
        <v>116</v>
      </c>
      <c r="F73" s="44"/>
      <c r="G73" s="44"/>
      <c r="H73" s="44"/>
      <c r="I73" s="44"/>
      <c r="J73" s="45"/>
    </row>
    <row r="74" ht="30">
      <c r="A74" s="35" t="s">
        <v>59</v>
      </c>
      <c r="B74" s="43"/>
      <c r="C74" s="44"/>
      <c r="D74" s="44"/>
      <c r="E74" s="46" t="s">
        <v>117</v>
      </c>
      <c r="F74" s="44"/>
      <c r="G74" s="44"/>
      <c r="H74" s="44"/>
      <c r="I74" s="44"/>
      <c r="J74" s="45"/>
    </row>
    <row r="75" ht="195">
      <c r="A75" s="35" t="s">
        <v>41</v>
      </c>
      <c r="B75" s="43"/>
      <c r="C75" s="44"/>
      <c r="D75" s="44"/>
      <c r="E75" s="37" t="s">
        <v>118</v>
      </c>
      <c r="F75" s="44"/>
      <c r="G75" s="44"/>
      <c r="H75" s="44"/>
      <c r="I75" s="44"/>
      <c r="J75" s="45"/>
    </row>
    <row r="76">
      <c r="A76" s="35" t="s">
        <v>34</v>
      </c>
      <c r="B76" s="35">
        <v>18</v>
      </c>
      <c r="C76" s="36" t="s">
        <v>119</v>
      </c>
      <c r="D76" s="35" t="s">
        <v>36</v>
      </c>
      <c r="E76" s="37" t="s">
        <v>120</v>
      </c>
      <c r="F76" s="38" t="s">
        <v>74</v>
      </c>
      <c r="G76" s="39">
        <v>10.6</v>
      </c>
      <c r="H76" s="40">
        <v>0</v>
      </c>
      <c r="I76" s="41">
        <f>ROUND(G76*H76,P4)</f>
        <v>0</v>
      </c>
      <c r="J76" s="35"/>
      <c r="O76" s="42">
        <f>I76*0.21</f>
        <v>0</v>
      </c>
      <c r="P76">
        <v>3</v>
      </c>
    </row>
    <row r="77">
      <c r="A77" s="35" t="s">
        <v>39</v>
      </c>
      <c r="B77" s="43"/>
      <c r="C77" s="44"/>
      <c r="D77" s="44"/>
      <c r="E77" s="47" t="s">
        <v>36</v>
      </c>
      <c r="F77" s="44"/>
      <c r="G77" s="44"/>
      <c r="H77" s="44"/>
      <c r="I77" s="44"/>
      <c r="J77" s="45"/>
    </row>
    <row r="78">
      <c r="A78" s="35" t="s">
        <v>59</v>
      </c>
      <c r="B78" s="43"/>
      <c r="C78" s="44"/>
      <c r="D78" s="44"/>
      <c r="E78" s="46" t="s">
        <v>121</v>
      </c>
      <c r="F78" s="44"/>
      <c r="G78" s="44"/>
      <c r="H78" s="44"/>
      <c r="I78" s="44"/>
      <c r="J78" s="45"/>
    </row>
    <row r="79" ht="409.5">
      <c r="A79" s="35" t="s">
        <v>41</v>
      </c>
      <c r="B79" s="43"/>
      <c r="C79" s="44"/>
      <c r="D79" s="44"/>
      <c r="E79" s="37" t="s">
        <v>122</v>
      </c>
      <c r="F79" s="44"/>
      <c r="G79" s="44"/>
      <c r="H79" s="44"/>
      <c r="I79" s="44"/>
      <c r="J79" s="45"/>
    </row>
    <row r="80">
      <c r="A80" s="35" t="s">
        <v>34</v>
      </c>
      <c r="B80" s="35">
        <v>19</v>
      </c>
      <c r="C80" s="36" t="s">
        <v>123</v>
      </c>
      <c r="D80" s="35" t="s">
        <v>36</v>
      </c>
      <c r="E80" s="37" t="s">
        <v>124</v>
      </c>
      <c r="F80" s="38" t="s">
        <v>125</v>
      </c>
      <c r="G80" s="39">
        <v>1.1799999999999999</v>
      </c>
      <c r="H80" s="40">
        <v>0</v>
      </c>
      <c r="I80" s="41">
        <f>ROUND(G80*H80,P4)</f>
        <v>0</v>
      </c>
      <c r="J80" s="35"/>
      <c r="O80" s="42">
        <f>I80*0.21</f>
        <v>0</v>
      </c>
      <c r="P80">
        <v>3</v>
      </c>
    </row>
    <row r="81">
      <c r="A81" s="35" t="s">
        <v>39</v>
      </c>
      <c r="B81" s="43"/>
      <c r="C81" s="44"/>
      <c r="D81" s="44"/>
      <c r="E81" s="47" t="s">
        <v>36</v>
      </c>
      <c r="F81" s="44"/>
      <c r="G81" s="44"/>
      <c r="H81" s="44"/>
      <c r="I81" s="44"/>
      <c r="J81" s="45"/>
    </row>
    <row r="82">
      <c r="A82" s="35" t="s">
        <v>59</v>
      </c>
      <c r="B82" s="43"/>
      <c r="C82" s="44"/>
      <c r="D82" s="44"/>
      <c r="E82" s="46" t="s">
        <v>126</v>
      </c>
      <c r="F82" s="44"/>
      <c r="G82" s="44"/>
      <c r="H82" s="44"/>
      <c r="I82" s="44"/>
      <c r="J82" s="45"/>
    </row>
    <row r="83" ht="330">
      <c r="A83" s="35" t="s">
        <v>41</v>
      </c>
      <c r="B83" s="43"/>
      <c r="C83" s="44"/>
      <c r="D83" s="44"/>
      <c r="E83" s="37" t="s">
        <v>127</v>
      </c>
      <c r="F83" s="44"/>
      <c r="G83" s="44"/>
      <c r="H83" s="44"/>
      <c r="I83" s="44"/>
      <c r="J83" s="45"/>
    </row>
    <row r="84">
      <c r="A84" s="35" t="s">
        <v>34</v>
      </c>
      <c r="B84" s="35">
        <v>20</v>
      </c>
      <c r="C84" s="36" t="s">
        <v>128</v>
      </c>
      <c r="D84" s="35" t="s">
        <v>36</v>
      </c>
      <c r="E84" s="37" t="s">
        <v>129</v>
      </c>
      <c r="F84" s="38" t="s">
        <v>102</v>
      </c>
      <c r="G84" s="39">
        <v>18.050000000000001</v>
      </c>
      <c r="H84" s="40">
        <v>0</v>
      </c>
      <c r="I84" s="41">
        <f>ROUND(G84*H84,P4)</f>
        <v>0</v>
      </c>
      <c r="J84" s="35"/>
      <c r="O84" s="42">
        <f>I84*0.21</f>
        <v>0</v>
      </c>
      <c r="P84">
        <v>3</v>
      </c>
    </row>
    <row r="85" ht="30">
      <c r="A85" s="35" t="s">
        <v>39</v>
      </c>
      <c r="B85" s="43"/>
      <c r="C85" s="44"/>
      <c r="D85" s="44"/>
      <c r="E85" s="37" t="s">
        <v>130</v>
      </c>
      <c r="F85" s="44"/>
      <c r="G85" s="44"/>
      <c r="H85" s="44"/>
      <c r="I85" s="44"/>
      <c r="J85" s="45"/>
    </row>
    <row r="86">
      <c r="A86" s="35" t="s">
        <v>59</v>
      </c>
      <c r="B86" s="43"/>
      <c r="C86" s="44"/>
      <c r="D86" s="44"/>
      <c r="E86" s="46" t="s">
        <v>131</v>
      </c>
      <c r="F86" s="44"/>
      <c r="G86" s="44"/>
      <c r="H86" s="44"/>
      <c r="I86" s="44"/>
      <c r="J86" s="45"/>
    </row>
    <row r="87" ht="120">
      <c r="A87" s="35" t="s">
        <v>41</v>
      </c>
      <c r="B87" s="43"/>
      <c r="C87" s="44"/>
      <c r="D87" s="44"/>
      <c r="E87" s="37" t="s">
        <v>132</v>
      </c>
      <c r="F87" s="44"/>
      <c r="G87" s="44"/>
      <c r="H87" s="44"/>
      <c r="I87" s="44"/>
      <c r="J87" s="45"/>
    </row>
    <row r="88">
      <c r="A88" s="29" t="s">
        <v>31</v>
      </c>
      <c r="B88" s="30"/>
      <c r="C88" s="31" t="s">
        <v>133</v>
      </c>
      <c r="D88" s="32"/>
      <c r="E88" s="29" t="s">
        <v>134</v>
      </c>
      <c r="F88" s="32"/>
      <c r="G88" s="32"/>
      <c r="H88" s="32"/>
      <c r="I88" s="33">
        <f>SUMIFS(I89:I116,A89:A116,"P")</f>
        <v>0</v>
      </c>
      <c r="J88" s="34"/>
    </row>
    <row r="89">
      <c r="A89" s="35" t="s">
        <v>34</v>
      </c>
      <c r="B89" s="35">
        <v>21</v>
      </c>
      <c r="C89" s="36" t="s">
        <v>135</v>
      </c>
      <c r="D89" s="35" t="s">
        <v>36</v>
      </c>
      <c r="E89" s="37" t="s">
        <v>136</v>
      </c>
      <c r="F89" s="38" t="s">
        <v>137</v>
      </c>
      <c r="G89" s="39">
        <v>84</v>
      </c>
      <c r="H89" s="40">
        <v>0</v>
      </c>
      <c r="I89" s="41">
        <f>ROUND(G89*H89,P4)</f>
        <v>0</v>
      </c>
      <c r="J89" s="35"/>
      <c r="O89" s="42">
        <f>I89*0.21</f>
        <v>0</v>
      </c>
      <c r="P89">
        <v>3</v>
      </c>
    </row>
    <row r="90">
      <c r="A90" s="35" t="s">
        <v>39</v>
      </c>
      <c r="B90" s="43"/>
      <c r="C90" s="44"/>
      <c r="D90" s="44"/>
      <c r="E90" s="47" t="s">
        <v>36</v>
      </c>
      <c r="F90" s="44"/>
      <c r="G90" s="44"/>
      <c r="H90" s="44"/>
      <c r="I90" s="44"/>
      <c r="J90" s="45"/>
    </row>
    <row r="91">
      <c r="A91" s="35" t="s">
        <v>59</v>
      </c>
      <c r="B91" s="43"/>
      <c r="C91" s="44"/>
      <c r="D91" s="44"/>
      <c r="E91" s="46" t="s">
        <v>138</v>
      </c>
      <c r="F91" s="44"/>
      <c r="G91" s="44"/>
      <c r="H91" s="44"/>
      <c r="I91" s="44"/>
      <c r="J91" s="45"/>
    </row>
    <row r="92" ht="30">
      <c r="A92" s="35" t="s">
        <v>41</v>
      </c>
      <c r="B92" s="43"/>
      <c r="C92" s="44"/>
      <c r="D92" s="44"/>
      <c r="E92" s="37" t="s">
        <v>139</v>
      </c>
      <c r="F92" s="44"/>
      <c r="G92" s="44"/>
      <c r="H92" s="44"/>
      <c r="I92" s="44"/>
      <c r="J92" s="45"/>
    </row>
    <row r="93">
      <c r="A93" s="35" t="s">
        <v>34</v>
      </c>
      <c r="B93" s="35">
        <v>22</v>
      </c>
      <c r="C93" s="36" t="s">
        <v>140</v>
      </c>
      <c r="D93" s="35" t="s">
        <v>36</v>
      </c>
      <c r="E93" s="37" t="s">
        <v>141</v>
      </c>
      <c r="F93" s="38" t="s">
        <v>74</v>
      </c>
      <c r="G93" s="39">
        <v>2.25</v>
      </c>
      <c r="H93" s="40">
        <v>0</v>
      </c>
      <c r="I93" s="41">
        <f>ROUND(G93*H93,P4)</f>
        <v>0</v>
      </c>
      <c r="J93" s="35"/>
      <c r="O93" s="42">
        <f>I93*0.21</f>
        <v>0</v>
      </c>
      <c r="P93">
        <v>3</v>
      </c>
    </row>
    <row r="94" ht="30">
      <c r="A94" s="35" t="s">
        <v>39</v>
      </c>
      <c r="B94" s="43"/>
      <c r="C94" s="44"/>
      <c r="D94" s="44"/>
      <c r="E94" s="37" t="s">
        <v>142</v>
      </c>
      <c r="F94" s="44"/>
      <c r="G94" s="44"/>
      <c r="H94" s="44"/>
      <c r="I94" s="44"/>
      <c r="J94" s="45"/>
    </row>
    <row r="95">
      <c r="A95" s="35" t="s">
        <v>59</v>
      </c>
      <c r="B95" s="43"/>
      <c r="C95" s="44"/>
      <c r="D95" s="44"/>
      <c r="E95" s="46" t="s">
        <v>143</v>
      </c>
      <c r="F95" s="44"/>
      <c r="G95" s="44"/>
      <c r="H95" s="44"/>
      <c r="I95" s="44"/>
      <c r="J95" s="45"/>
    </row>
    <row r="96">
      <c r="A96" s="35" t="s">
        <v>41</v>
      </c>
      <c r="B96" s="43"/>
      <c r="C96" s="44"/>
      <c r="D96" s="44"/>
      <c r="E96" s="47" t="s">
        <v>36</v>
      </c>
      <c r="F96" s="44"/>
      <c r="G96" s="44"/>
      <c r="H96" s="44"/>
      <c r="I96" s="44"/>
      <c r="J96" s="45"/>
    </row>
    <row r="97">
      <c r="A97" s="35" t="s">
        <v>34</v>
      </c>
      <c r="B97" s="35">
        <v>23</v>
      </c>
      <c r="C97" s="36" t="s">
        <v>144</v>
      </c>
      <c r="D97" s="35" t="s">
        <v>36</v>
      </c>
      <c r="E97" s="37" t="s">
        <v>145</v>
      </c>
      <c r="F97" s="38" t="s">
        <v>125</v>
      </c>
      <c r="G97" s="39">
        <v>0.20000000000000001</v>
      </c>
      <c r="H97" s="40">
        <v>0</v>
      </c>
      <c r="I97" s="41">
        <f>ROUND(G97*H97,P4)</f>
        <v>0</v>
      </c>
      <c r="J97" s="35"/>
      <c r="O97" s="42">
        <f>I97*0.21</f>
        <v>0</v>
      </c>
      <c r="P97">
        <v>3</v>
      </c>
    </row>
    <row r="98">
      <c r="A98" s="35" t="s">
        <v>39</v>
      </c>
      <c r="B98" s="43"/>
      <c r="C98" s="44"/>
      <c r="D98" s="44"/>
      <c r="E98" s="47"/>
      <c r="F98" s="44"/>
      <c r="G98" s="44"/>
      <c r="H98" s="44"/>
      <c r="I98" s="44"/>
      <c r="J98" s="45"/>
    </row>
    <row r="99">
      <c r="A99" s="35" t="s">
        <v>59</v>
      </c>
      <c r="B99" s="43"/>
      <c r="C99" s="44"/>
      <c r="D99" s="44"/>
      <c r="E99" s="46" t="s">
        <v>146</v>
      </c>
      <c r="F99" s="44"/>
      <c r="G99" s="44"/>
      <c r="H99" s="44"/>
      <c r="I99" s="44"/>
      <c r="J99" s="45"/>
    </row>
    <row r="100">
      <c r="A100" s="35" t="s">
        <v>41</v>
      </c>
      <c r="B100" s="43"/>
      <c r="C100" s="44"/>
      <c r="D100" s="44"/>
      <c r="E100" s="47" t="s">
        <v>36</v>
      </c>
      <c r="F100" s="44"/>
      <c r="G100" s="44"/>
      <c r="H100" s="44"/>
      <c r="I100" s="44"/>
      <c r="J100" s="45"/>
    </row>
    <row r="101">
      <c r="A101" s="35" t="s">
        <v>34</v>
      </c>
      <c r="B101" s="35">
        <v>24</v>
      </c>
      <c r="C101" s="36" t="s">
        <v>147</v>
      </c>
      <c r="D101" s="35" t="s">
        <v>36</v>
      </c>
      <c r="E101" s="37" t="s">
        <v>148</v>
      </c>
      <c r="F101" s="38" t="s">
        <v>74</v>
      </c>
      <c r="G101" s="39">
        <v>2.1280000000000001</v>
      </c>
      <c r="H101" s="40">
        <v>0</v>
      </c>
      <c r="I101" s="41">
        <f>ROUND(G101*H101,P4)</f>
        <v>0</v>
      </c>
      <c r="J101" s="35"/>
      <c r="O101" s="42">
        <f>I101*0.21</f>
        <v>0</v>
      </c>
      <c r="P101">
        <v>3</v>
      </c>
    </row>
    <row r="102">
      <c r="A102" s="35" t="s">
        <v>39</v>
      </c>
      <c r="B102" s="43"/>
      <c r="C102" s="44"/>
      <c r="D102" s="44"/>
      <c r="E102" s="47" t="s">
        <v>36</v>
      </c>
      <c r="F102" s="44"/>
      <c r="G102" s="44"/>
      <c r="H102" s="44"/>
      <c r="I102" s="44"/>
      <c r="J102" s="45"/>
    </row>
    <row r="103">
      <c r="A103" s="35" t="s">
        <v>59</v>
      </c>
      <c r="B103" s="43"/>
      <c r="C103" s="44"/>
      <c r="D103" s="44"/>
      <c r="E103" s="46" t="s">
        <v>149</v>
      </c>
      <c r="F103" s="44"/>
      <c r="G103" s="44"/>
      <c r="H103" s="44"/>
      <c r="I103" s="44"/>
      <c r="J103" s="45"/>
    </row>
    <row r="104" ht="45">
      <c r="A104" s="35" t="s">
        <v>41</v>
      </c>
      <c r="B104" s="43"/>
      <c r="C104" s="44"/>
      <c r="D104" s="44"/>
      <c r="E104" s="37" t="s">
        <v>150</v>
      </c>
      <c r="F104" s="44"/>
      <c r="G104" s="44"/>
      <c r="H104" s="44"/>
      <c r="I104" s="44"/>
      <c r="J104" s="45"/>
    </row>
    <row r="105">
      <c r="A105" s="35" t="s">
        <v>34</v>
      </c>
      <c r="B105" s="35">
        <v>25</v>
      </c>
      <c r="C105" s="36" t="s">
        <v>151</v>
      </c>
      <c r="D105" s="35" t="s">
        <v>36</v>
      </c>
      <c r="E105" s="37" t="s">
        <v>152</v>
      </c>
      <c r="F105" s="38" t="s">
        <v>74</v>
      </c>
      <c r="G105" s="39">
        <v>3</v>
      </c>
      <c r="H105" s="40">
        <v>0</v>
      </c>
      <c r="I105" s="41">
        <f>ROUND(G105*H105,P4)</f>
        <v>0</v>
      </c>
      <c r="J105" s="35"/>
      <c r="O105" s="42">
        <f>I105*0.21</f>
        <v>0</v>
      </c>
      <c r="P105">
        <v>3</v>
      </c>
    </row>
    <row r="106">
      <c r="A106" s="35" t="s">
        <v>39</v>
      </c>
      <c r="B106" s="43"/>
      <c r="C106" s="44"/>
      <c r="D106" s="44"/>
      <c r="E106" s="47" t="s">
        <v>36</v>
      </c>
      <c r="F106" s="44"/>
      <c r="G106" s="44"/>
      <c r="H106" s="44"/>
      <c r="I106" s="44"/>
      <c r="J106" s="45"/>
    </row>
    <row r="107">
      <c r="A107" s="35" t="s">
        <v>59</v>
      </c>
      <c r="B107" s="43"/>
      <c r="C107" s="44"/>
      <c r="D107" s="44"/>
      <c r="E107" s="46" t="s">
        <v>153</v>
      </c>
      <c r="F107" s="44"/>
      <c r="G107" s="44"/>
      <c r="H107" s="44"/>
      <c r="I107" s="44"/>
      <c r="J107" s="45"/>
    </row>
    <row r="108" ht="75">
      <c r="A108" s="35" t="s">
        <v>41</v>
      </c>
      <c r="B108" s="43"/>
      <c r="C108" s="44"/>
      <c r="D108" s="44"/>
      <c r="E108" s="37" t="s">
        <v>154</v>
      </c>
      <c r="F108" s="44"/>
      <c r="G108" s="44"/>
      <c r="H108" s="44"/>
      <c r="I108" s="44"/>
      <c r="J108" s="45"/>
    </row>
    <row r="109">
      <c r="A109" s="35" t="s">
        <v>34</v>
      </c>
      <c r="B109" s="35">
        <v>26</v>
      </c>
      <c r="C109" s="36" t="s">
        <v>155</v>
      </c>
      <c r="D109" s="35" t="s">
        <v>36</v>
      </c>
      <c r="E109" s="37" t="s">
        <v>156</v>
      </c>
      <c r="F109" s="38" t="s">
        <v>74</v>
      </c>
      <c r="G109" s="39">
        <v>8.0099999999999998</v>
      </c>
      <c r="H109" s="40">
        <v>0</v>
      </c>
      <c r="I109" s="41">
        <f>ROUND(G109*H109,P4)</f>
        <v>0</v>
      </c>
      <c r="J109" s="35"/>
      <c r="O109" s="42">
        <f>I109*0.21</f>
        <v>0</v>
      </c>
      <c r="P109">
        <v>3</v>
      </c>
    </row>
    <row r="110">
      <c r="A110" s="35" t="s">
        <v>39</v>
      </c>
      <c r="B110" s="43"/>
      <c r="C110" s="44"/>
      <c r="D110" s="44"/>
      <c r="E110" s="47" t="s">
        <v>36</v>
      </c>
      <c r="F110" s="44"/>
      <c r="G110" s="44"/>
      <c r="H110" s="44"/>
      <c r="I110" s="44"/>
      <c r="J110" s="45"/>
    </row>
    <row r="111">
      <c r="A111" s="35" t="s">
        <v>59</v>
      </c>
      <c r="B111" s="43"/>
      <c r="C111" s="44"/>
      <c r="D111" s="44"/>
      <c r="E111" s="46" t="s">
        <v>157</v>
      </c>
      <c r="F111" s="44"/>
      <c r="G111" s="44"/>
      <c r="H111" s="44"/>
      <c r="I111" s="44"/>
      <c r="J111" s="45"/>
    </row>
    <row r="112" ht="409.5">
      <c r="A112" s="35" t="s">
        <v>41</v>
      </c>
      <c r="B112" s="43"/>
      <c r="C112" s="44"/>
      <c r="D112" s="44"/>
      <c r="E112" s="37" t="s">
        <v>158</v>
      </c>
      <c r="F112" s="44"/>
      <c r="G112" s="44"/>
      <c r="H112" s="44"/>
      <c r="I112" s="44"/>
      <c r="J112" s="45"/>
    </row>
    <row r="113">
      <c r="A113" s="35" t="s">
        <v>34</v>
      </c>
      <c r="B113" s="35">
        <v>27</v>
      </c>
      <c r="C113" s="36" t="s">
        <v>159</v>
      </c>
      <c r="D113" s="35" t="s">
        <v>36</v>
      </c>
      <c r="E113" s="37" t="s">
        <v>160</v>
      </c>
      <c r="F113" s="38" t="s">
        <v>125</v>
      </c>
      <c r="G113" s="39">
        <v>1.1799999999999999</v>
      </c>
      <c r="H113" s="40">
        <v>0</v>
      </c>
      <c r="I113" s="41">
        <f>ROUND(G113*H113,P4)</f>
        <v>0</v>
      </c>
      <c r="J113" s="35"/>
      <c r="O113" s="42">
        <f>I113*0.21</f>
        <v>0</v>
      </c>
      <c r="P113">
        <v>3</v>
      </c>
    </row>
    <row r="114">
      <c r="A114" s="35" t="s">
        <v>39</v>
      </c>
      <c r="B114" s="43"/>
      <c r="C114" s="44"/>
      <c r="D114" s="44"/>
      <c r="E114" s="47" t="s">
        <v>36</v>
      </c>
      <c r="F114" s="44"/>
      <c r="G114" s="44"/>
      <c r="H114" s="44"/>
      <c r="I114" s="44"/>
      <c r="J114" s="45"/>
    </row>
    <row r="115">
      <c r="A115" s="35" t="s">
        <v>59</v>
      </c>
      <c r="B115" s="43"/>
      <c r="C115" s="44"/>
      <c r="D115" s="44"/>
      <c r="E115" s="46" t="s">
        <v>161</v>
      </c>
      <c r="F115" s="44"/>
      <c r="G115" s="44"/>
      <c r="H115" s="44"/>
      <c r="I115" s="44"/>
      <c r="J115" s="45"/>
    </row>
    <row r="116" ht="330">
      <c r="A116" s="35" t="s">
        <v>41</v>
      </c>
      <c r="B116" s="43"/>
      <c r="C116" s="44"/>
      <c r="D116" s="44"/>
      <c r="E116" s="37" t="s">
        <v>127</v>
      </c>
      <c r="F116" s="44"/>
      <c r="G116" s="44"/>
      <c r="H116" s="44"/>
      <c r="I116" s="44"/>
      <c r="J116" s="45"/>
    </row>
    <row r="117">
      <c r="A117" s="29" t="s">
        <v>31</v>
      </c>
      <c r="B117" s="30"/>
      <c r="C117" s="31" t="s">
        <v>162</v>
      </c>
      <c r="D117" s="32"/>
      <c r="E117" s="29" t="s">
        <v>163</v>
      </c>
      <c r="F117" s="32"/>
      <c r="G117" s="32"/>
      <c r="H117" s="32"/>
      <c r="I117" s="33">
        <f>SUMIFS(I118:I153,A118:A153,"P")</f>
        <v>0</v>
      </c>
      <c r="J117" s="34"/>
    </row>
    <row r="118">
      <c r="A118" s="35" t="s">
        <v>34</v>
      </c>
      <c r="B118" s="35">
        <v>28</v>
      </c>
      <c r="C118" s="36" t="s">
        <v>164</v>
      </c>
      <c r="D118" s="35" t="s">
        <v>36</v>
      </c>
      <c r="E118" s="37" t="s">
        <v>165</v>
      </c>
      <c r="F118" s="38" t="s">
        <v>74</v>
      </c>
      <c r="G118" s="39">
        <v>5.8380000000000001</v>
      </c>
      <c r="H118" s="40">
        <v>0</v>
      </c>
      <c r="I118" s="41">
        <f>ROUND(G118*H118,P4)</f>
        <v>0</v>
      </c>
      <c r="J118" s="35"/>
      <c r="O118" s="42">
        <f>I118*0.21</f>
        <v>0</v>
      </c>
      <c r="P118">
        <v>3</v>
      </c>
    </row>
    <row r="119">
      <c r="A119" s="35" t="s">
        <v>39</v>
      </c>
      <c r="B119" s="43"/>
      <c r="C119" s="44"/>
      <c r="D119" s="44"/>
      <c r="E119" s="47" t="s">
        <v>36</v>
      </c>
      <c r="F119" s="44"/>
      <c r="G119" s="44"/>
      <c r="H119" s="44"/>
      <c r="I119" s="44"/>
      <c r="J119" s="45"/>
    </row>
    <row r="120">
      <c r="A120" s="35" t="s">
        <v>59</v>
      </c>
      <c r="B120" s="43"/>
      <c r="C120" s="44"/>
      <c r="D120" s="44"/>
      <c r="E120" s="46" t="s">
        <v>166</v>
      </c>
      <c r="F120" s="44"/>
      <c r="G120" s="44"/>
      <c r="H120" s="44"/>
      <c r="I120" s="44"/>
      <c r="J120" s="45"/>
    </row>
    <row r="121" ht="300">
      <c r="A121" s="35" t="s">
        <v>41</v>
      </c>
      <c r="B121" s="43"/>
      <c r="C121" s="44"/>
      <c r="D121" s="44"/>
      <c r="E121" s="37" t="s">
        <v>167</v>
      </c>
      <c r="F121" s="44"/>
      <c r="G121" s="44"/>
      <c r="H121" s="44"/>
      <c r="I121" s="44"/>
      <c r="J121" s="45"/>
    </row>
    <row r="122">
      <c r="A122" s="35" t="s">
        <v>34</v>
      </c>
      <c r="B122" s="35">
        <v>29</v>
      </c>
      <c r="C122" s="36" t="s">
        <v>168</v>
      </c>
      <c r="D122" s="35" t="s">
        <v>36</v>
      </c>
      <c r="E122" s="37" t="s">
        <v>169</v>
      </c>
      <c r="F122" s="38" t="s">
        <v>74</v>
      </c>
      <c r="G122" s="39">
        <v>0.48499999999999999</v>
      </c>
      <c r="H122" s="40">
        <v>0</v>
      </c>
      <c r="I122" s="41">
        <f>ROUND(G122*H122,P4)</f>
        <v>0</v>
      </c>
      <c r="J122" s="35"/>
      <c r="O122" s="42">
        <f>I122*0.21</f>
        <v>0</v>
      </c>
      <c r="P122">
        <v>3</v>
      </c>
    </row>
    <row r="123">
      <c r="A123" s="35" t="s">
        <v>39</v>
      </c>
      <c r="B123" s="43"/>
      <c r="C123" s="44"/>
      <c r="D123" s="44"/>
      <c r="E123" s="37" t="s">
        <v>170</v>
      </c>
      <c r="F123" s="44"/>
      <c r="G123" s="44"/>
      <c r="H123" s="44"/>
      <c r="I123" s="44"/>
      <c r="J123" s="45"/>
    </row>
    <row r="124">
      <c r="A124" s="35" t="s">
        <v>59</v>
      </c>
      <c r="B124" s="43"/>
      <c r="C124" s="44"/>
      <c r="D124" s="44"/>
      <c r="E124" s="46" t="s">
        <v>171</v>
      </c>
      <c r="F124" s="44"/>
      <c r="G124" s="44"/>
      <c r="H124" s="44"/>
      <c r="I124" s="44"/>
      <c r="J124" s="45"/>
    </row>
    <row r="125" ht="409.5">
      <c r="A125" s="35" t="s">
        <v>41</v>
      </c>
      <c r="B125" s="43"/>
      <c r="C125" s="44"/>
      <c r="D125" s="44"/>
      <c r="E125" s="37" t="s">
        <v>172</v>
      </c>
      <c r="F125" s="44"/>
      <c r="G125" s="44"/>
      <c r="H125" s="44"/>
      <c r="I125" s="44"/>
      <c r="J125" s="45"/>
    </row>
    <row r="126">
      <c r="A126" s="35" t="s">
        <v>34</v>
      </c>
      <c r="B126" s="35">
        <v>30</v>
      </c>
      <c r="C126" s="36" t="s">
        <v>173</v>
      </c>
      <c r="D126" s="35" t="s">
        <v>36</v>
      </c>
      <c r="E126" s="37" t="s">
        <v>174</v>
      </c>
      <c r="F126" s="38" t="s">
        <v>125</v>
      </c>
      <c r="G126" s="39">
        <v>0.078</v>
      </c>
      <c r="H126" s="40">
        <v>0</v>
      </c>
      <c r="I126" s="41">
        <f>ROUND(G126*H126,P4)</f>
        <v>0</v>
      </c>
      <c r="J126" s="35"/>
      <c r="O126" s="42">
        <f>I126*0.21</f>
        <v>0</v>
      </c>
      <c r="P126">
        <v>3</v>
      </c>
    </row>
    <row r="127" ht="30">
      <c r="A127" s="35" t="s">
        <v>39</v>
      </c>
      <c r="B127" s="43"/>
      <c r="C127" s="44"/>
      <c r="D127" s="44"/>
      <c r="E127" s="37" t="s">
        <v>175</v>
      </c>
      <c r="F127" s="44"/>
      <c r="G127" s="44"/>
      <c r="H127" s="44"/>
      <c r="I127" s="44"/>
      <c r="J127" s="45"/>
    </row>
    <row r="128">
      <c r="A128" s="35" t="s">
        <v>59</v>
      </c>
      <c r="B128" s="43"/>
      <c r="C128" s="44"/>
      <c r="D128" s="44"/>
      <c r="E128" s="46" t="s">
        <v>176</v>
      </c>
      <c r="F128" s="44"/>
      <c r="G128" s="44"/>
      <c r="H128" s="44"/>
      <c r="I128" s="44"/>
      <c r="J128" s="45"/>
    </row>
    <row r="129" ht="330">
      <c r="A129" s="35" t="s">
        <v>41</v>
      </c>
      <c r="B129" s="43"/>
      <c r="C129" s="44"/>
      <c r="D129" s="44"/>
      <c r="E129" s="37" t="s">
        <v>177</v>
      </c>
      <c r="F129" s="44"/>
      <c r="G129" s="44"/>
      <c r="H129" s="44"/>
      <c r="I129" s="44"/>
      <c r="J129" s="45"/>
    </row>
    <row r="130">
      <c r="A130" s="35" t="s">
        <v>34</v>
      </c>
      <c r="B130" s="35">
        <v>31</v>
      </c>
      <c r="C130" s="36" t="s">
        <v>178</v>
      </c>
      <c r="D130" s="35" t="s">
        <v>36</v>
      </c>
      <c r="E130" s="37" t="s">
        <v>179</v>
      </c>
      <c r="F130" s="38" t="s">
        <v>74</v>
      </c>
      <c r="G130" s="39">
        <v>0.5</v>
      </c>
      <c r="H130" s="40">
        <v>0</v>
      </c>
      <c r="I130" s="41">
        <f>ROUND(G130*H130,P4)</f>
        <v>0</v>
      </c>
      <c r="J130" s="35"/>
      <c r="O130" s="42">
        <f>I130*0.21</f>
        <v>0</v>
      </c>
      <c r="P130">
        <v>3</v>
      </c>
    </row>
    <row r="131">
      <c r="A131" s="35" t="s">
        <v>39</v>
      </c>
      <c r="B131" s="43"/>
      <c r="C131" s="44"/>
      <c r="D131" s="44"/>
      <c r="E131" s="37" t="s">
        <v>180</v>
      </c>
      <c r="F131" s="44"/>
      <c r="G131" s="44"/>
      <c r="H131" s="44"/>
      <c r="I131" s="44"/>
      <c r="J131" s="45"/>
    </row>
    <row r="132">
      <c r="A132" s="35" t="s">
        <v>59</v>
      </c>
      <c r="B132" s="43"/>
      <c r="C132" s="44"/>
      <c r="D132" s="44"/>
      <c r="E132" s="46" t="s">
        <v>181</v>
      </c>
      <c r="F132" s="44"/>
      <c r="G132" s="44"/>
      <c r="H132" s="44"/>
      <c r="I132" s="44"/>
      <c r="J132" s="45"/>
    </row>
    <row r="133" ht="300">
      <c r="A133" s="35" t="s">
        <v>41</v>
      </c>
      <c r="B133" s="43"/>
      <c r="C133" s="44"/>
      <c r="D133" s="44"/>
      <c r="E133" s="37" t="s">
        <v>182</v>
      </c>
      <c r="F133" s="44"/>
      <c r="G133" s="44"/>
      <c r="H133" s="44"/>
      <c r="I133" s="44"/>
      <c r="J133" s="45"/>
    </row>
    <row r="134">
      <c r="A134" s="35" t="s">
        <v>34</v>
      </c>
      <c r="B134" s="35">
        <v>32</v>
      </c>
      <c r="C134" s="36" t="s">
        <v>183</v>
      </c>
      <c r="D134" s="35" t="s">
        <v>36</v>
      </c>
      <c r="E134" s="37" t="s">
        <v>184</v>
      </c>
      <c r="F134" s="38" t="s">
        <v>74</v>
      </c>
      <c r="G134" s="39">
        <v>11.677</v>
      </c>
      <c r="H134" s="40">
        <v>0</v>
      </c>
      <c r="I134" s="41">
        <f>ROUND(G134*H134,P4)</f>
        <v>0</v>
      </c>
      <c r="J134" s="35"/>
      <c r="O134" s="42">
        <f>I134*0.21</f>
        <v>0</v>
      </c>
      <c r="P134">
        <v>3</v>
      </c>
    </row>
    <row r="135">
      <c r="A135" s="35" t="s">
        <v>39</v>
      </c>
      <c r="B135" s="43"/>
      <c r="C135" s="44"/>
      <c r="D135" s="44"/>
      <c r="E135" s="47" t="s">
        <v>36</v>
      </c>
      <c r="F135" s="44"/>
      <c r="G135" s="44"/>
      <c r="H135" s="44"/>
      <c r="I135" s="44"/>
      <c r="J135" s="45"/>
    </row>
    <row r="136" ht="75">
      <c r="A136" s="35" t="s">
        <v>59</v>
      </c>
      <c r="B136" s="43"/>
      <c r="C136" s="44"/>
      <c r="D136" s="44"/>
      <c r="E136" s="46" t="s">
        <v>185</v>
      </c>
      <c r="F136" s="44"/>
      <c r="G136" s="44"/>
      <c r="H136" s="44"/>
      <c r="I136" s="44"/>
      <c r="J136" s="45"/>
    </row>
    <row r="137" ht="409.5">
      <c r="A137" s="35" t="s">
        <v>41</v>
      </c>
      <c r="B137" s="43"/>
      <c r="C137" s="44"/>
      <c r="D137" s="44"/>
      <c r="E137" s="37" t="s">
        <v>158</v>
      </c>
      <c r="F137" s="44"/>
      <c r="G137" s="44"/>
      <c r="H137" s="44"/>
      <c r="I137" s="44"/>
      <c r="J137" s="45"/>
    </row>
    <row r="138">
      <c r="A138" s="35" t="s">
        <v>34</v>
      </c>
      <c r="B138" s="35">
        <v>33</v>
      </c>
      <c r="C138" s="36" t="s">
        <v>186</v>
      </c>
      <c r="D138" s="35" t="s">
        <v>36</v>
      </c>
      <c r="E138" s="37" t="s">
        <v>187</v>
      </c>
      <c r="F138" s="38" t="s">
        <v>74</v>
      </c>
      <c r="G138" s="39">
        <v>13.432</v>
      </c>
      <c r="H138" s="40">
        <v>0</v>
      </c>
      <c r="I138" s="41">
        <f>ROUND(G138*H138,P4)</f>
        <v>0</v>
      </c>
      <c r="J138" s="35"/>
      <c r="O138" s="42">
        <f>I138*0.21</f>
        <v>0</v>
      </c>
      <c r="P138">
        <v>3</v>
      </c>
    </row>
    <row r="139">
      <c r="A139" s="35" t="s">
        <v>39</v>
      </c>
      <c r="B139" s="43"/>
      <c r="C139" s="44"/>
      <c r="D139" s="44"/>
      <c r="E139" s="47" t="s">
        <v>36</v>
      </c>
      <c r="F139" s="44"/>
      <c r="G139" s="44"/>
      <c r="H139" s="44"/>
      <c r="I139" s="44"/>
      <c r="J139" s="45"/>
    </row>
    <row r="140" ht="45">
      <c r="A140" s="35" t="s">
        <v>59</v>
      </c>
      <c r="B140" s="43"/>
      <c r="C140" s="44"/>
      <c r="D140" s="44"/>
      <c r="E140" s="46" t="s">
        <v>188</v>
      </c>
      <c r="F140" s="44"/>
      <c r="G140" s="44"/>
      <c r="H140" s="44"/>
      <c r="I140" s="44"/>
      <c r="J140" s="45"/>
    </row>
    <row r="141" ht="45">
      <c r="A141" s="35" t="s">
        <v>41</v>
      </c>
      <c r="B141" s="43"/>
      <c r="C141" s="44"/>
      <c r="D141" s="44"/>
      <c r="E141" s="37" t="s">
        <v>189</v>
      </c>
      <c r="F141" s="44"/>
      <c r="G141" s="44"/>
      <c r="H141" s="44"/>
      <c r="I141" s="44"/>
      <c r="J141" s="45"/>
    </row>
    <row r="142">
      <c r="A142" s="35" t="s">
        <v>34</v>
      </c>
      <c r="B142" s="35">
        <v>34</v>
      </c>
      <c r="C142" s="36" t="s">
        <v>190</v>
      </c>
      <c r="D142" s="35" t="s">
        <v>36</v>
      </c>
      <c r="E142" s="37" t="s">
        <v>191</v>
      </c>
      <c r="F142" s="38" t="s">
        <v>74</v>
      </c>
      <c r="G142" s="39">
        <v>6.056</v>
      </c>
      <c r="H142" s="40">
        <v>0</v>
      </c>
      <c r="I142" s="41">
        <f>ROUND(G142*H142,P4)</f>
        <v>0</v>
      </c>
      <c r="J142" s="35"/>
      <c r="O142" s="42">
        <f>I142*0.21</f>
        <v>0</v>
      </c>
      <c r="P142">
        <v>3</v>
      </c>
    </row>
    <row r="143">
      <c r="A143" s="35" t="s">
        <v>39</v>
      </c>
      <c r="B143" s="43"/>
      <c r="C143" s="44"/>
      <c r="D143" s="44"/>
      <c r="E143" s="47" t="s">
        <v>36</v>
      </c>
      <c r="F143" s="44"/>
      <c r="G143" s="44"/>
      <c r="H143" s="44"/>
      <c r="I143" s="44"/>
      <c r="J143" s="45"/>
    </row>
    <row r="144">
      <c r="A144" s="35" t="s">
        <v>59</v>
      </c>
      <c r="B144" s="43"/>
      <c r="C144" s="44"/>
      <c r="D144" s="44"/>
      <c r="E144" s="46" t="s">
        <v>192</v>
      </c>
      <c r="F144" s="44"/>
      <c r="G144" s="44"/>
      <c r="H144" s="44"/>
      <c r="I144" s="44"/>
      <c r="J144" s="45"/>
    </row>
    <row r="145" ht="75">
      <c r="A145" s="35" t="s">
        <v>41</v>
      </c>
      <c r="B145" s="43"/>
      <c r="C145" s="44"/>
      <c r="D145" s="44"/>
      <c r="E145" s="37" t="s">
        <v>193</v>
      </c>
      <c r="F145" s="44"/>
      <c r="G145" s="44"/>
      <c r="H145" s="44"/>
      <c r="I145" s="44"/>
      <c r="J145" s="45"/>
    </row>
    <row r="146">
      <c r="A146" s="35" t="s">
        <v>34</v>
      </c>
      <c r="B146" s="35">
        <v>35</v>
      </c>
      <c r="C146" s="36" t="s">
        <v>194</v>
      </c>
      <c r="D146" s="35" t="s">
        <v>36</v>
      </c>
      <c r="E146" s="37" t="s">
        <v>195</v>
      </c>
      <c r="F146" s="38" t="s">
        <v>74</v>
      </c>
      <c r="G146" s="39">
        <v>9.8789999999999996</v>
      </c>
      <c r="H146" s="40">
        <v>0</v>
      </c>
      <c r="I146" s="41">
        <f>ROUND(G146*H146,P4)</f>
        <v>0</v>
      </c>
      <c r="J146" s="35"/>
      <c r="O146" s="42">
        <f>I146*0.21</f>
        <v>0</v>
      </c>
      <c r="P146">
        <v>3</v>
      </c>
    </row>
    <row r="147">
      <c r="A147" s="35" t="s">
        <v>39</v>
      </c>
      <c r="B147" s="43"/>
      <c r="C147" s="44"/>
      <c r="D147" s="44"/>
      <c r="E147" s="47" t="s">
        <v>36</v>
      </c>
      <c r="F147" s="44"/>
      <c r="G147" s="44"/>
      <c r="H147" s="44"/>
      <c r="I147" s="44"/>
      <c r="J147" s="45"/>
    </row>
    <row r="148">
      <c r="A148" s="35" t="s">
        <v>59</v>
      </c>
      <c r="B148" s="43"/>
      <c r="C148" s="44"/>
      <c r="D148" s="44"/>
      <c r="E148" s="46" t="s">
        <v>196</v>
      </c>
      <c r="F148" s="44"/>
      <c r="G148" s="44"/>
      <c r="H148" s="44"/>
      <c r="I148" s="44"/>
      <c r="J148" s="45"/>
    </row>
    <row r="149" ht="150">
      <c r="A149" s="35" t="s">
        <v>41</v>
      </c>
      <c r="B149" s="43"/>
      <c r="C149" s="44"/>
      <c r="D149" s="44"/>
      <c r="E149" s="37" t="s">
        <v>197</v>
      </c>
      <c r="F149" s="44"/>
      <c r="G149" s="44"/>
      <c r="H149" s="44"/>
      <c r="I149" s="44"/>
      <c r="J149" s="45"/>
    </row>
    <row r="150">
      <c r="A150" s="35" t="s">
        <v>34</v>
      </c>
      <c r="B150" s="35">
        <v>36</v>
      </c>
      <c r="C150" s="36" t="s">
        <v>198</v>
      </c>
      <c r="D150" s="35" t="s">
        <v>36</v>
      </c>
      <c r="E150" s="37" t="s">
        <v>199</v>
      </c>
      <c r="F150" s="38" t="s">
        <v>74</v>
      </c>
      <c r="G150" s="39">
        <v>2.464</v>
      </c>
      <c r="H150" s="40">
        <v>0</v>
      </c>
      <c r="I150" s="41">
        <f>ROUND(G150*H150,P4)</f>
        <v>0</v>
      </c>
      <c r="J150" s="35"/>
      <c r="O150" s="42">
        <f>I150*0.21</f>
        <v>0</v>
      </c>
      <c r="P150">
        <v>3</v>
      </c>
    </row>
    <row r="151">
      <c r="A151" s="35" t="s">
        <v>39</v>
      </c>
      <c r="B151" s="43"/>
      <c r="C151" s="44"/>
      <c r="D151" s="44"/>
      <c r="E151" s="47" t="s">
        <v>36</v>
      </c>
      <c r="F151" s="44"/>
      <c r="G151" s="44"/>
      <c r="H151" s="44"/>
      <c r="I151" s="44"/>
      <c r="J151" s="45"/>
    </row>
    <row r="152">
      <c r="A152" s="35" t="s">
        <v>59</v>
      </c>
      <c r="B152" s="43"/>
      <c r="C152" s="44"/>
      <c r="D152" s="44"/>
      <c r="E152" s="46" t="s">
        <v>200</v>
      </c>
      <c r="F152" s="44"/>
      <c r="G152" s="44"/>
      <c r="H152" s="44"/>
      <c r="I152" s="44"/>
      <c r="J152" s="45"/>
    </row>
    <row r="153" ht="409.5">
      <c r="A153" s="35" t="s">
        <v>41</v>
      </c>
      <c r="B153" s="43"/>
      <c r="C153" s="44"/>
      <c r="D153" s="44"/>
      <c r="E153" s="37" t="s">
        <v>201</v>
      </c>
      <c r="F153" s="44"/>
      <c r="G153" s="44"/>
      <c r="H153" s="44"/>
      <c r="I153" s="44"/>
      <c r="J153" s="45"/>
    </row>
    <row r="154">
      <c r="A154" s="29" t="s">
        <v>31</v>
      </c>
      <c r="B154" s="30"/>
      <c r="C154" s="31" t="s">
        <v>202</v>
      </c>
      <c r="D154" s="32"/>
      <c r="E154" s="29" t="s">
        <v>203</v>
      </c>
      <c r="F154" s="32"/>
      <c r="G154" s="32"/>
      <c r="H154" s="32"/>
      <c r="I154" s="33">
        <f>SUMIFS(I155:I170,A155:A170,"P")</f>
        <v>0</v>
      </c>
      <c r="J154" s="34"/>
    </row>
    <row r="155">
      <c r="A155" s="35" t="s">
        <v>34</v>
      </c>
      <c r="B155" s="35">
        <v>37</v>
      </c>
      <c r="C155" s="36" t="s">
        <v>204</v>
      </c>
      <c r="D155" s="35" t="s">
        <v>36</v>
      </c>
      <c r="E155" s="37" t="s">
        <v>205</v>
      </c>
      <c r="F155" s="38" t="s">
        <v>102</v>
      </c>
      <c r="G155" s="39">
        <v>14.42</v>
      </c>
      <c r="H155" s="40">
        <v>0</v>
      </c>
      <c r="I155" s="41">
        <f>ROUND(G155*H155,P4)</f>
        <v>0</v>
      </c>
      <c r="J155" s="35"/>
      <c r="O155" s="42">
        <f>I155*0.21</f>
        <v>0</v>
      </c>
      <c r="P155">
        <v>3</v>
      </c>
    </row>
    <row r="156">
      <c r="A156" s="35" t="s">
        <v>39</v>
      </c>
      <c r="B156" s="43"/>
      <c r="C156" s="44"/>
      <c r="D156" s="44"/>
      <c r="E156" s="47" t="s">
        <v>36</v>
      </c>
      <c r="F156" s="44"/>
      <c r="G156" s="44"/>
      <c r="H156" s="44"/>
      <c r="I156" s="44"/>
      <c r="J156" s="45"/>
    </row>
    <row r="157">
      <c r="A157" s="35" t="s">
        <v>59</v>
      </c>
      <c r="B157" s="43"/>
      <c r="C157" s="44"/>
      <c r="D157" s="44"/>
      <c r="E157" s="46" t="s">
        <v>206</v>
      </c>
      <c r="F157" s="44"/>
      <c r="G157" s="44"/>
      <c r="H157" s="44"/>
      <c r="I157" s="44"/>
      <c r="J157" s="45"/>
    </row>
    <row r="158" ht="60">
      <c r="A158" s="35" t="s">
        <v>41</v>
      </c>
      <c r="B158" s="43"/>
      <c r="C158" s="44"/>
      <c r="D158" s="44"/>
      <c r="E158" s="37" t="s">
        <v>207</v>
      </c>
      <c r="F158" s="44"/>
      <c r="G158" s="44"/>
      <c r="H158" s="44"/>
      <c r="I158" s="44"/>
      <c r="J158" s="45"/>
    </row>
    <row r="159">
      <c r="A159" s="35" t="s">
        <v>34</v>
      </c>
      <c r="B159" s="35">
        <v>38</v>
      </c>
      <c r="C159" s="36" t="s">
        <v>208</v>
      </c>
      <c r="D159" s="35" t="s">
        <v>36</v>
      </c>
      <c r="E159" s="37" t="s">
        <v>209</v>
      </c>
      <c r="F159" s="38" t="s">
        <v>102</v>
      </c>
      <c r="G159" s="39">
        <v>14.42</v>
      </c>
      <c r="H159" s="40">
        <v>0</v>
      </c>
      <c r="I159" s="41">
        <f>ROUND(G159*H159,P4)</f>
        <v>0</v>
      </c>
      <c r="J159" s="35"/>
      <c r="O159" s="42">
        <f>I159*0.21</f>
        <v>0</v>
      </c>
      <c r="P159">
        <v>3</v>
      </c>
    </row>
    <row r="160">
      <c r="A160" s="35" t="s">
        <v>39</v>
      </c>
      <c r="B160" s="43"/>
      <c r="C160" s="44"/>
      <c r="D160" s="44"/>
      <c r="E160" s="47" t="s">
        <v>36</v>
      </c>
      <c r="F160" s="44"/>
      <c r="G160" s="44"/>
      <c r="H160" s="44"/>
      <c r="I160" s="44"/>
      <c r="J160" s="45"/>
    </row>
    <row r="161">
      <c r="A161" s="35" t="s">
        <v>59</v>
      </c>
      <c r="B161" s="43"/>
      <c r="C161" s="44"/>
      <c r="D161" s="44"/>
      <c r="E161" s="46" t="s">
        <v>206</v>
      </c>
      <c r="F161" s="44"/>
      <c r="G161" s="44"/>
      <c r="H161" s="44"/>
      <c r="I161" s="44"/>
      <c r="J161" s="45"/>
    </row>
    <row r="162" ht="60">
      <c r="A162" s="35" t="s">
        <v>41</v>
      </c>
      <c r="B162" s="43"/>
      <c r="C162" s="44"/>
      <c r="D162" s="44"/>
      <c r="E162" s="37" t="s">
        <v>207</v>
      </c>
      <c r="F162" s="44"/>
      <c r="G162" s="44"/>
      <c r="H162" s="44"/>
      <c r="I162" s="44"/>
      <c r="J162" s="45"/>
    </row>
    <row r="163">
      <c r="A163" s="35" t="s">
        <v>34</v>
      </c>
      <c r="B163" s="35">
        <v>39</v>
      </c>
      <c r="C163" s="36" t="s">
        <v>210</v>
      </c>
      <c r="D163" s="35" t="s">
        <v>36</v>
      </c>
      <c r="E163" s="37" t="s">
        <v>211</v>
      </c>
      <c r="F163" s="38" t="s">
        <v>74</v>
      </c>
      <c r="G163" s="39">
        <v>2.7080000000000002</v>
      </c>
      <c r="H163" s="40">
        <v>0</v>
      </c>
      <c r="I163" s="41">
        <f>ROUND(G163*H163,P4)</f>
        <v>0</v>
      </c>
      <c r="J163" s="35"/>
      <c r="O163" s="42">
        <f>I163*0.21</f>
        <v>0</v>
      </c>
      <c r="P163">
        <v>3</v>
      </c>
    </row>
    <row r="164">
      <c r="A164" s="35" t="s">
        <v>39</v>
      </c>
      <c r="B164" s="43"/>
      <c r="C164" s="44"/>
      <c r="D164" s="44"/>
      <c r="E164" s="47" t="s">
        <v>36</v>
      </c>
      <c r="F164" s="44"/>
      <c r="G164" s="44"/>
      <c r="H164" s="44"/>
      <c r="I164" s="44"/>
      <c r="J164" s="45"/>
    </row>
    <row r="165">
      <c r="A165" s="35" t="s">
        <v>59</v>
      </c>
      <c r="B165" s="43"/>
      <c r="C165" s="44"/>
      <c r="D165" s="44"/>
      <c r="E165" s="46" t="s">
        <v>212</v>
      </c>
      <c r="F165" s="44"/>
      <c r="G165" s="44"/>
      <c r="H165" s="44"/>
      <c r="I165" s="44"/>
      <c r="J165" s="45"/>
    </row>
    <row r="166" ht="60">
      <c r="A166" s="35" t="s">
        <v>41</v>
      </c>
      <c r="B166" s="43"/>
      <c r="C166" s="44"/>
      <c r="D166" s="44"/>
      <c r="E166" s="37" t="s">
        <v>207</v>
      </c>
      <c r="F166" s="44"/>
      <c r="G166" s="44"/>
      <c r="H166" s="44"/>
      <c r="I166" s="44"/>
      <c r="J166" s="45"/>
    </row>
    <row r="167">
      <c r="A167" s="35" t="s">
        <v>34</v>
      </c>
      <c r="B167" s="35">
        <v>40</v>
      </c>
      <c r="C167" s="36" t="s">
        <v>213</v>
      </c>
      <c r="D167" s="35" t="s">
        <v>36</v>
      </c>
      <c r="E167" s="37" t="s">
        <v>214</v>
      </c>
      <c r="F167" s="38" t="s">
        <v>102</v>
      </c>
      <c r="G167" s="39">
        <v>14.42</v>
      </c>
      <c r="H167" s="40">
        <v>0</v>
      </c>
      <c r="I167" s="41">
        <f>ROUND(G167*H167,P4)</f>
        <v>0</v>
      </c>
      <c r="J167" s="35"/>
      <c r="O167" s="42">
        <f>I167*0.21</f>
        <v>0</v>
      </c>
      <c r="P167">
        <v>3</v>
      </c>
    </row>
    <row r="168" ht="45">
      <c r="A168" s="35" t="s">
        <v>39</v>
      </c>
      <c r="B168" s="43"/>
      <c r="C168" s="44"/>
      <c r="D168" s="44"/>
      <c r="E168" s="37" t="s">
        <v>215</v>
      </c>
      <c r="F168" s="44"/>
      <c r="G168" s="44"/>
      <c r="H168" s="44"/>
      <c r="I168" s="44"/>
      <c r="J168" s="45"/>
    </row>
    <row r="169" ht="30">
      <c r="A169" s="35" t="s">
        <v>59</v>
      </c>
      <c r="B169" s="43"/>
      <c r="C169" s="44"/>
      <c r="D169" s="44"/>
      <c r="E169" s="46" t="s">
        <v>216</v>
      </c>
      <c r="F169" s="44"/>
      <c r="G169" s="44"/>
      <c r="H169" s="44"/>
      <c r="I169" s="44"/>
      <c r="J169" s="45"/>
    </row>
    <row r="170" ht="75">
      <c r="A170" s="35" t="s">
        <v>41</v>
      </c>
      <c r="B170" s="43"/>
      <c r="C170" s="44"/>
      <c r="D170" s="44"/>
      <c r="E170" s="37" t="s">
        <v>217</v>
      </c>
      <c r="F170" s="44"/>
      <c r="G170" s="44"/>
      <c r="H170" s="44"/>
      <c r="I170" s="44"/>
      <c r="J170" s="45"/>
    </row>
    <row r="171">
      <c r="A171" s="29" t="s">
        <v>31</v>
      </c>
      <c r="B171" s="30"/>
      <c r="C171" s="31" t="s">
        <v>218</v>
      </c>
      <c r="D171" s="32"/>
      <c r="E171" s="29" t="s">
        <v>219</v>
      </c>
      <c r="F171" s="32"/>
      <c r="G171" s="32"/>
      <c r="H171" s="32"/>
      <c r="I171" s="33">
        <f>SUMIFS(I172:I175,A172:A175,"P")</f>
        <v>0</v>
      </c>
      <c r="J171" s="34"/>
    </row>
    <row r="172">
      <c r="A172" s="35" t="s">
        <v>34</v>
      </c>
      <c r="B172" s="35">
        <v>47</v>
      </c>
      <c r="C172" s="36" t="s">
        <v>220</v>
      </c>
      <c r="D172" s="35" t="s">
        <v>36</v>
      </c>
      <c r="E172" s="37" t="s">
        <v>221</v>
      </c>
      <c r="F172" s="38" t="s">
        <v>102</v>
      </c>
      <c r="G172" s="39">
        <v>24.056999999999999</v>
      </c>
      <c r="H172" s="40">
        <v>0</v>
      </c>
      <c r="I172" s="41">
        <f>ROUND(G172*H172,P4)</f>
        <v>0</v>
      </c>
      <c r="J172" s="35"/>
      <c r="O172" s="42">
        <f>I172*0.21</f>
        <v>0</v>
      </c>
      <c r="P172">
        <v>3</v>
      </c>
    </row>
    <row r="173">
      <c r="A173" s="35" t="s">
        <v>39</v>
      </c>
      <c r="B173" s="43"/>
      <c r="C173" s="44"/>
      <c r="D173" s="44"/>
      <c r="E173" s="47" t="s">
        <v>36</v>
      </c>
      <c r="F173" s="44"/>
      <c r="G173" s="44"/>
      <c r="H173" s="44"/>
      <c r="I173" s="44"/>
      <c r="J173" s="45"/>
    </row>
    <row r="174">
      <c r="A174" s="35" t="s">
        <v>59</v>
      </c>
      <c r="B174" s="43"/>
      <c r="C174" s="44"/>
      <c r="D174" s="44"/>
      <c r="E174" s="46" t="s">
        <v>222</v>
      </c>
      <c r="F174" s="44"/>
      <c r="G174" s="44"/>
      <c r="H174" s="44"/>
      <c r="I174" s="44"/>
      <c r="J174" s="45"/>
    </row>
    <row r="175" ht="300">
      <c r="A175" s="35" t="s">
        <v>41</v>
      </c>
      <c r="B175" s="43"/>
      <c r="C175" s="44"/>
      <c r="D175" s="44"/>
      <c r="E175" s="37" t="s">
        <v>223</v>
      </c>
      <c r="F175" s="44"/>
      <c r="G175" s="44"/>
      <c r="H175" s="44"/>
      <c r="I175" s="44"/>
      <c r="J175" s="45"/>
    </row>
    <row r="176">
      <c r="A176" s="29" t="s">
        <v>31</v>
      </c>
      <c r="B176" s="30"/>
      <c r="C176" s="31" t="s">
        <v>224</v>
      </c>
      <c r="D176" s="32"/>
      <c r="E176" s="29" t="s">
        <v>225</v>
      </c>
      <c r="F176" s="32"/>
      <c r="G176" s="32"/>
      <c r="H176" s="32"/>
      <c r="I176" s="33">
        <f>SUMIFS(I177:I208,A177:A208,"P")</f>
        <v>0</v>
      </c>
      <c r="J176" s="34"/>
    </row>
    <row r="177">
      <c r="A177" s="35" t="s">
        <v>34</v>
      </c>
      <c r="B177" s="35">
        <v>42</v>
      </c>
      <c r="C177" s="36" t="s">
        <v>226</v>
      </c>
      <c r="D177" s="35" t="s">
        <v>36</v>
      </c>
      <c r="E177" s="37" t="s">
        <v>227</v>
      </c>
      <c r="F177" s="38" t="s">
        <v>80</v>
      </c>
      <c r="G177" s="39">
        <v>17</v>
      </c>
      <c r="H177" s="40">
        <v>0</v>
      </c>
      <c r="I177" s="41">
        <f>ROUND(G177*H177,P4)</f>
        <v>0</v>
      </c>
      <c r="J177" s="35"/>
      <c r="O177" s="42">
        <f>I177*0.21</f>
        <v>0</v>
      </c>
      <c r="P177">
        <v>3</v>
      </c>
    </row>
    <row r="178">
      <c r="A178" s="35" t="s">
        <v>39</v>
      </c>
      <c r="B178" s="43"/>
      <c r="C178" s="44"/>
      <c r="D178" s="44"/>
      <c r="E178" s="47" t="s">
        <v>36</v>
      </c>
      <c r="F178" s="44"/>
      <c r="G178" s="44"/>
      <c r="H178" s="44"/>
      <c r="I178" s="44"/>
      <c r="J178" s="45"/>
    </row>
    <row r="179">
      <c r="A179" s="35" t="s">
        <v>59</v>
      </c>
      <c r="B179" s="43"/>
      <c r="C179" s="44"/>
      <c r="D179" s="44"/>
      <c r="E179" s="46" t="s">
        <v>228</v>
      </c>
      <c r="F179" s="44"/>
      <c r="G179" s="44"/>
      <c r="H179" s="44"/>
      <c r="I179" s="44"/>
      <c r="J179" s="45"/>
    </row>
    <row r="180" ht="45">
      <c r="A180" s="35" t="s">
        <v>41</v>
      </c>
      <c r="B180" s="43"/>
      <c r="C180" s="44"/>
      <c r="D180" s="44"/>
      <c r="E180" s="37" t="s">
        <v>229</v>
      </c>
      <c r="F180" s="44"/>
      <c r="G180" s="44"/>
      <c r="H180" s="44"/>
      <c r="I180" s="44"/>
      <c r="J180" s="45"/>
    </row>
    <row r="181">
      <c r="A181" s="35" t="s">
        <v>34</v>
      </c>
      <c r="B181" s="35">
        <v>41</v>
      </c>
      <c r="C181" s="36" t="s">
        <v>230</v>
      </c>
      <c r="D181" s="35" t="s">
        <v>36</v>
      </c>
      <c r="E181" s="37" t="s">
        <v>231</v>
      </c>
      <c r="F181" s="38" t="s">
        <v>80</v>
      </c>
      <c r="G181" s="39">
        <v>13</v>
      </c>
      <c r="H181" s="40">
        <v>0</v>
      </c>
      <c r="I181" s="41">
        <f>ROUND(G181*H181,P4)</f>
        <v>0</v>
      </c>
      <c r="J181" s="35"/>
      <c r="O181" s="42">
        <f>I181*0.21</f>
        <v>0</v>
      </c>
      <c r="P181">
        <v>3</v>
      </c>
    </row>
    <row r="182">
      <c r="A182" s="35" t="s">
        <v>39</v>
      </c>
      <c r="B182" s="43"/>
      <c r="C182" s="44"/>
      <c r="D182" s="44"/>
      <c r="E182" s="37" t="s">
        <v>232</v>
      </c>
      <c r="F182" s="44"/>
      <c r="G182" s="44"/>
      <c r="H182" s="44"/>
      <c r="I182" s="44"/>
      <c r="J182" s="45"/>
    </row>
    <row r="183">
      <c r="A183" s="35" t="s">
        <v>59</v>
      </c>
      <c r="B183" s="43"/>
      <c r="C183" s="44"/>
      <c r="D183" s="44"/>
      <c r="E183" s="46" t="s">
        <v>233</v>
      </c>
      <c r="F183" s="44"/>
      <c r="G183" s="44"/>
      <c r="H183" s="44"/>
      <c r="I183" s="44"/>
      <c r="J183" s="45"/>
    </row>
    <row r="184" ht="75">
      <c r="A184" s="35" t="s">
        <v>41</v>
      </c>
      <c r="B184" s="43"/>
      <c r="C184" s="44"/>
      <c r="D184" s="44"/>
      <c r="E184" s="37" t="s">
        <v>234</v>
      </c>
      <c r="F184" s="44"/>
      <c r="G184" s="44"/>
      <c r="H184" s="44"/>
      <c r="I184" s="44"/>
      <c r="J184" s="45"/>
    </row>
    <row r="185">
      <c r="A185" s="35" t="s">
        <v>34</v>
      </c>
      <c r="B185" s="35">
        <v>43</v>
      </c>
      <c r="C185" s="36" t="s">
        <v>235</v>
      </c>
      <c r="D185" s="35" t="s">
        <v>36</v>
      </c>
      <c r="E185" s="37" t="s">
        <v>236</v>
      </c>
      <c r="F185" s="38" t="s">
        <v>54</v>
      </c>
      <c r="G185" s="39">
        <v>2</v>
      </c>
      <c r="H185" s="40">
        <v>0</v>
      </c>
      <c r="I185" s="41">
        <f>ROUND(G185*H185,P4)</f>
        <v>0</v>
      </c>
      <c r="J185" s="35"/>
      <c r="O185" s="42">
        <f>I185*0.21</f>
        <v>0</v>
      </c>
      <c r="P185">
        <v>3</v>
      </c>
    </row>
    <row r="186">
      <c r="A186" s="35" t="s">
        <v>39</v>
      </c>
      <c r="B186" s="43"/>
      <c r="C186" s="44"/>
      <c r="D186" s="44"/>
      <c r="E186" s="47" t="s">
        <v>36</v>
      </c>
      <c r="F186" s="44"/>
      <c r="G186" s="44"/>
      <c r="H186" s="44"/>
      <c r="I186" s="44"/>
      <c r="J186" s="45"/>
    </row>
    <row r="187">
      <c r="A187" s="35" t="s">
        <v>59</v>
      </c>
      <c r="B187" s="43"/>
      <c r="C187" s="44"/>
      <c r="D187" s="44"/>
      <c r="E187" s="46" t="s">
        <v>237</v>
      </c>
      <c r="F187" s="44"/>
      <c r="G187" s="44"/>
      <c r="H187" s="44"/>
      <c r="I187" s="44"/>
      <c r="J187" s="45"/>
    </row>
    <row r="188">
      <c r="A188" s="35" t="s">
        <v>41</v>
      </c>
      <c r="B188" s="43"/>
      <c r="C188" s="44"/>
      <c r="D188" s="44"/>
      <c r="E188" s="47" t="s">
        <v>36</v>
      </c>
      <c r="F188" s="44"/>
      <c r="G188" s="44"/>
      <c r="H188" s="44"/>
      <c r="I188" s="44"/>
      <c r="J188" s="45"/>
    </row>
    <row r="189">
      <c r="A189" s="35" t="s">
        <v>34</v>
      </c>
      <c r="B189" s="35">
        <v>49</v>
      </c>
      <c r="C189" s="36" t="s">
        <v>238</v>
      </c>
      <c r="D189" s="35" t="s">
        <v>36</v>
      </c>
      <c r="E189" s="37" t="s">
        <v>239</v>
      </c>
      <c r="F189" s="38" t="s">
        <v>80</v>
      </c>
      <c r="G189" s="39">
        <v>6.1200000000000001</v>
      </c>
      <c r="H189" s="40">
        <v>0</v>
      </c>
      <c r="I189" s="41">
        <f>ROUND(G189*H189,P4)</f>
        <v>0</v>
      </c>
      <c r="J189" s="35"/>
      <c r="O189" s="42">
        <f>I189*0.21</f>
        <v>0</v>
      </c>
      <c r="P189">
        <v>3</v>
      </c>
    </row>
    <row r="190">
      <c r="A190" s="35" t="s">
        <v>39</v>
      </c>
      <c r="B190" s="43"/>
      <c r="C190" s="44"/>
      <c r="D190" s="44"/>
      <c r="E190" s="47" t="s">
        <v>36</v>
      </c>
      <c r="F190" s="44"/>
      <c r="G190" s="44"/>
      <c r="H190" s="44"/>
      <c r="I190" s="44"/>
      <c r="J190" s="45"/>
    </row>
    <row r="191">
      <c r="A191" s="35" t="s">
        <v>59</v>
      </c>
      <c r="B191" s="43"/>
      <c r="C191" s="44"/>
      <c r="D191" s="44"/>
      <c r="E191" s="46" t="s">
        <v>240</v>
      </c>
      <c r="F191" s="44"/>
      <c r="G191" s="44"/>
      <c r="H191" s="44"/>
      <c r="I191" s="44"/>
      <c r="J191" s="45"/>
    </row>
    <row r="192" ht="60">
      <c r="A192" s="35" t="s">
        <v>41</v>
      </c>
      <c r="B192" s="43"/>
      <c r="C192" s="44"/>
      <c r="D192" s="44"/>
      <c r="E192" s="37" t="s">
        <v>241</v>
      </c>
      <c r="F192" s="44"/>
      <c r="G192" s="44"/>
      <c r="H192" s="44"/>
      <c r="I192" s="44"/>
      <c r="J192" s="45"/>
    </row>
    <row r="193">
      <c r="A193" s="35" t="s">
        <v>34</v>
      </c>
      <c r="B193" s="35">
        <v>50</v>
      </c>
      <c r="C193" s="36" t="s">
        <v>242</v>
      </c>
      <c r="D193" s="35" t="s">
        <v>36</v>
      </c>
      <c r="E193" s="37" t="s">
        <v>243</v>
      </c>
      <c r="F193" s="38" t="s">
        <v>80</v>
      </c>
      <c r="G193" s="39">
        <v>6.1200000000000001</v>
      </c>
      <c r="H193" s="40">
        <v>0</v>
      </c>
      <c r="I193" s="41">
        <f>ROUND(G193*H193,P4)</f>
        <v>0</v>
      </c>
      <c r="J193" s="35"/>
      <c r="O193" s="42">
        <f>I193*0.21</f>
        <v>0</v>
      </c>
      <c r="P193">
        <v>3</v>
      </c>
    </row>
    <row r="194">
      <c r="A194" s="35" t="s">
        <v>39</v>
      </c>
      <c r="B194" s="43"/>
      <c r="C194" s="44"/>
      <c r="D194" s="44"/>
      <c r="E194" s="47" t="s">
        <v>36</v>
      </c>
      <c r="F194" s="44"/>
      <c r="G194" s="44"/>
      <c r="H194" s="44"/>
      <c r="I194" s="44"/>
      <c r="J194" s="45"/>
    </row>
    <row r="195">
      <c r="A195" s="35" t="s">
        <v>59</v>
      </c>
      <c r="B195" s="43"/>
      <c r="C195" s="44"/>
      <c r="D195" s="44"/>
      <c r="E195" s="46" t="s">
        <v>240</v>
      </c>
      <c r="F195" s="44"/>
      <c r="G195" s="44"/>
      <c r="H195" s="44"/>
      <c r="I195" s="44"/>
      <c r="J195" s="45"/>
    </row>
    <row r="196" ht="45">
      <c r="A196" s="35" t="s">
        <v>41</v>
      </c>
      <c r="B196" s="43"/>
      <c r="C196" s="44"/>
      <c r="D196" s="44"/>
      <c r="E196" s="37" t="s">
        <v>244</v>
      </c>
      <c r="F196" s="44"/>
      <c r="G196" s="44"/>
      <c r="H196" s="44"/>
      <c r="I196" s="44"/>
      <c r="J196" s="45"/>
    </row>
    <row r="197">
      <c r="A197" s="35" t="s">
        <v>34</v>
      </c>
      <c r="B197" s="35">
        <v>44</v>
      </c>
      <c r="C197" s="36" t="s">
        <v>245</v>
      </c>
      <c r="D197" s="35" t="s">
        <v>36</v>
      </c>
      <c r="E197" s="37" t="s">
        <v>246</v>
      </c>
      <c r="F197" s="38" t="s">
        <v>74</v>
      </c>
      <c r="G197" s="39">
        <v>22.866</v>
      </c>
      <c r="H197" s="40">
        <v>0</v>
      </c>
      <c r="I197" s="41">
        <f>ROUND(G197*H197,P4)</f>
        <v>0</v>
      </c>
      <c r="J197" s="35"/>
      <c r="O197" s="42">
        <f>I197*0.21</f>
        <v>0</v>
      </c>
      <c r="P197">
        <v>3</v>
      </c>
    </row>
    <row r="198">
      <c r="A198" s="35" t="s">
        <v>39</v>
      </c>
      <c r="B198" s="43"/>
      <c r="C198" s="44"/>
      <c r="D198" s="44"/>
      <c r="E198" s="47" t="s">
        <v>36</v>
      </c>
      <c r="F198" s="44"/>
      <c r="G198" s="44"/>
      <c r="H198" s="44"/>
      <c r="I198" s="44"/>
      <c r="J198" s="45"/>
    </row>
    <row r="199" ht="45">
      <c r="A199" s="35" t="s">
        <v>59</v>
      </c>
      <c r="B199" s="43"/>
      <c r="C199" s="44"/>
      <c r="D199" s="44"/>
      <c r="E199" s="46" t="s">
        <v>247</v>
      </c>
      <c r="F199" s="44"/>
      <c r="G199" s="44"/>
      <c r="H199" s="44"/>
      <c r="I199" s="44"/>
      <c r="J199" s="45"/>
    </row>
    <row r="200" ht="150">
      <c r="A200" s="35" t="s">
        <v>41</v>
      </c>
      <c r="B200" s="43"/>
      <c r="C200" s="44"/>
      <c r="D200" s="44"/>
      <c r="E200" s="37" t="s">
        <v>248</v>
      </c>
      <c r="F200" s="44"/>
      <c r="G200" s="44"/>
      <c r="H200" s="44"/>
      <c r="I200" s="44"/>
      <c r="J200" s="45"/>
    </row>
    <row r="201">
      <c r="A201" s="35" t="s">
        <v>34</v>
      </c>
      <c r="B201" s="35">
        <v>45</v>
      </c>
      <c r="C201" s="36" t="s">
        <v>249</v>
      </c>
      <c r="D201" s="35" t="s">
        <v>36</v>
      </c>
      <c r="E201" s="37" t="s">
        <v>250</v>
      </c>
      <c r="F201" s="38" t="s">
        <v>74</v>
      </c>
      <c r="G201" s="39">
        <v>3.3279999999999998</v>
      </c>
      <c r="H201" s="40">
        <v>0</v>
      </c>
      <c r="I201" s="41">
        <f>ROUND(G201*H201,P4)</f>
        <v>0</v>
      </c>
      <c r="J201" s="35"/>
      <c r="O201" s="42">
        <f>I201*0.21</f>
        <v>0</v>
      </c>
      <c r="P201">
        <v>3</v>
      </c>
    </row>
    <row r="202" ht="75">
      <c r="A202" s="35" t="s">
        <v>39</v>
      </c>
      <c r="B202" s="43"/>
      <c r="C202" s="44"/>
      <c r="D202" s="44"/>
      <c r="E202" s="37" t="s">
        <v>251</v>
      </c>
      <c r="F202" s="44"/>
      <c r="G202" s="44"/>
      <c r="H202" s="44"/>
      <c r="I202" s="44"/>
      <c r="J202" s="45"/>
    </row>
    <row r="203">
      <c r="A203" s="35" t="s">
        <v>59</v>
      </c>
      <c r="B203" s="43"/>
      <c r="C203" s="44"/>
      <c r="D203" s="44"/>
      <c r="E203" s="46" t="s">
        <v>252</v>
      </c>
      <c r="F203" s="44"/>
      <c r="G203" s="44"/>
      <c r="H203" s="44"/>
      <c r="I203" s="44"/>
      <c r="J203" s="45"/>
    </row>
    <row r="204" ht="150">
      <c r="A204" s="35" t="s">
        <v>41</v>
      </c>
      <c r="B204" s="43"/>
      <c r="C204" s="44"/>
      <c r="D204" s="44"/>
      <c r="E204" s="37" t="s">
        <v>253</v>
      </c>
      <c r="F204" s="44"/>
      <c r="G204" s="44"/>
      <c r="H204" s="44"/>
      <c r="I204" s="44"/>
      <c r="J204" s="45"/>
    </row>
    <row r="205">
      <c r="A205" s="35" t="s">
        <v>34</v>
      </c>
      <c r="B205" s="35">
        <v>46</v>
      </c>
      <c r="C205" s="36" t="s">
        <v>254</v>
      </c>
      <c r="D205" s="35" t="s">
        <v>36</v>
      </c>
      <c r="E205" s="37" t="s">
        <v>255</v>
      </c>
      <c r="F205" s="38" t="s">
        <v>125</v>
      </c>
      <c r="G205" s="39">
        <v>0.56000000000000005</v>
      </c>
      <c r="H205" s="40">
        <v>0</v>
      </c>
      <c r="I205" s="41">
        <f>ROUND(G205*H205,P4)</f>
        <v>0</v>
      </c>
      <c r="J205" s="35"/>
      <c r="O205" s="42">
        <f>I205*0.21</f>
        <v>0</v>
      </c>
      <c r="P205">
        <v>3</v>
      </c>
    </row>
    <row r="206">
      <c r="A206" s="35" t="s">
        <v>39</v>
      </c>
      <c r="B206" s="43"/>
      <c r="C206" s="44"/>
      <c r="D206" s="44"/>
      <c r="E206" s="47" t="s">
        <v>36</v>
      </c>
      <c r="F206" s="44"/>
      <c r="G206" s="44"/>
      <c r="H206" s="44"/>
      <c r="I206" s="44"/>
      <c r="J206" s="45"/>
    </row>
    <row r="207">
      <c r="A207" s="35" t="s">
        <v>59</v>
      </c>
      <c r="B207" s="43"/>
      <c r="C207" s="44"/>
      <c r="D207" s="44"/>
      <c r="E207" s="46" t="s">
        <v>256</v>
      </c>
      <c r="F207" s="44"/>
      <c r="G207" s="44"/>
      <c r="H207" s="44"/>
      <c r="I207" s="44"/>
      <c r="J207" s="45"/>
    </row>
    <row r="208" ht="150">
      <c r="A208" s="35" t="s">
        <v>41</v>
      </c>
      <c r="B208" s="48"/>
      <c r="C208" s="49"/>
      <c r="D208" s="49"/>
      <c r="E208" s="37" t="s">
        <v>257</v>
      </c>
      <c r="F208" s="49"/>
      <c r="G208" s="49"/>
      <c r="H208" s="49"/>
      <c r="I208" s="49"/>
      <c r="J208" s="50"/>
    </row>
  </sheetData>
  <sheetProtection sheet="1" objects="1" scenarios="1" spinCount="100000" saltValue="pF75+L2Z771/HMwfnGjueIMmRE3J8mp564fb0CovJAd1Of8975akAuGlcaE++Jbq7Pg3jMaaUCbg/wErq6dbCA==" hashValue="tyd9JrFqU915oHvspZFPXD8sK04uLPvH1M5naGan7Hf3hqYZCqmcNoIbL2x010+0WqaPSw837d6n6Z3ZrWXn+g==" algorithmName="SHA-512" password="C7C3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Radek Toman</dc:creator>
  <cp:lastModifiedBy>Radek Toman</cp:lastModifiedBy>
  <dcterms:created xsi:type="dcterms:W3CDTF">2023-12-11T20:09:43Z</dcterms:created>
  <dcterms:modified xsi:type="dcterms:W3CDTF">2023-12-11T20:09:43Z</dcterms:modified>
</cp:coreProperties>
</file>